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30" yWindow="450" windowWidth="19320" windowHeight="11640" tabRatio="866"/>
  </bookViews>
  <sheets>
    <sheet name="Tab_2-B-1-A1-A6-Foreb_h_-åv_" sheetId="20" r:id="rId1"/>
    <sheet name="Tabell_2-1-K-Fritidsklubber" sheetId="19" r:id="rId2"/>
    <sheet name="Tabell_2_-_2_-_Meldinger" sheetId="3" r:id="rId3"/>
    <sheet name="Tabell_2_-_3_-_Undersøkelser" sheetId="4" r:id="rId4"/>
    <sheet name="Tab_2-4-1A-tiltak_i-utenf__hj_" sheetId="5" r:id="rId5"/>
    <sheet name="Tab_2-4-1B-barn_-hj_tiltak" sheetId="6" r:id="rId6"/>
    <sheet name="Tab 2-4-2 Barn under tilt. i bv" sheetId="21" r:id="rId7"/>
    <sheet name="Tabell_2-4-3-Barn_i_fosterhj" sheetId="12" r:id="rId8"/>
    <sheet name="Tabell_2_-_5_-_Tilsyn-fost_hj_" sheetId="13" r:id="rId9"/>
    <sheet name="kriteriebefolkning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tall1">'[1]MAL2T-2003B_XLS'!$G$7:$G$731</definedName>
    <definedName name="_xlnm.Print_Area" localSheetId="9">kriteriebefolkning!$A$1:$U$23</definedName>
    <definedName name="_xlnm.Print_Area" localSheetId="4">'Tab_2-4-1A-tiltak_i-utenf__hj_'!$A$8:$H$32,'Tab_2-4-1A-tiltak_i-utenf__hj_'!$J$8:$R$32</definedName>
    <definedName name="_xlnm.Print_Area" localSheetId="5">'Tab_2-4-1B-barn_-hj_tiltak'!$A$8:$I$33</definedName>
    <definedName name="_xlnm.Print_Area" localSheetId="2">'Tabell_2_-_2_-_Meldinger'!$A$5:$K$29</definedName>
    <definedName name="_xlnm.Print_Area" localSheetId="3">'Tabell_2_-_3_-_Undersøkelser'!$B$8:$O$27</definedName>
  </definedNames>
  <calcPr calcId="145621"/>
</workbook>
</file>

<file path=xl/calcChain.xml><?xml version="1.0" encoding="utf-8"?>
<calcChain xmlns="http://schemas.openxmlformats.org/spreadsheetml/2006/main">
  <c r="G29" i="19" l="1"/>
  <c r="F29" i="19"/>
  <c r="E29" i="19"/>
  <c r="D29" i="19"/>
  <c r="C29" i="19"/>
  <c r="G28" i="19"/>
  <c r="F28" i="19"/>
  <c r="E28" i="19"/>
  <c r="D28" i="19"/>
  <c r="C28" i="19"/>
  <c r="G27" i="19"/>
  <c r="F27" i="19"/>
  <c r="E27" i="19"/>
  <c r="D27" i="19"/>
  <c r="C27" i="19"/>
  <c r="G26" i="19"/>
  <c r="F26" i="19"/>
  <c r="E26" i="19"/>
  <c r="D26" i="19"/>
  <c r="C26" i="19"/>
  <c r="G25" i="19"/>
  <c r="F25" i="19"/>
  <c r="E25" i="19"/>
  <c r="D25" i="19"/>
  <c r="C25" i="19"/>
  <c r="G24" i="19"/>
  <c r="F24" i="19"/>
  <c r="E24" i="19"/>
  <c r="D24" i="19"/>
  <c r="C24" i="19"/>
  <c r="G23" i="19"/>
  <c r="F23" i="19"/>
  <c r="E23" i="19"/>
  <c r="D23" i="19"/>
  <c r="C23" i="19"/>
  <c r="G22" i="19"/>
  <c r="F22" i="19"/>
  <c r="E22" i="19"/>
  <c r="D22" i="19"/>
  <c r="C22" i="19"/>
  <c r="G21" i="19"/>
  <c r="F21" i="19"/>
  <c r="E21" i="19"/>
  <c r="D21" i="19"/>
  <c r="C21" i="19"/>
  <c r="G20" i="19"/>
  <c r="F20" i="19"/>
  <c r="E20" i="19"/>
  <c r="D20" i="19"/>
  <c r="C20" i="19"/>
  <c r="G19" i="19"/>
  <c r="F19" i="19"/>
  <c r="E19" i="19"/>
  <c r="D19" i="19"/>
  <c r="C19" i="19"/>
  <c r="G18" i="19"/>
  <c r="F18" i="19"/>
  <c r="E18" i="19"/>
  <c r="D18" i="19"/>
  <c r="C18" i="19"/>
  <c r="G17" i="19"/>
  <c r="F17" i="19"/>
  <c r="E17" i="19"/>
  <c r="D17" i="19"/>
  <c r="C17" i="19"/>
  <c r="G16" i="19"/>
  <c r="F16" i="19"/>
  <c r="E16" i="19"/>
  <c r="D16" i="19"/>
  <c r="C16" i="19"/>
  <c r="G15" i="19"/>
  <c r="F15" i="19"/>
  <c r="E15" i="19"/>
  <c r="D15" i="19"/>
  <c r="C15" i="19"/>
  <c r="G145" i="19"/>
  <c r="F145" i="19"/>
  <c r="E145" i="19"/>
  <c r="D145" i="19"/>
  <c r="C145" i="19"/>
  <c r="G144" i="19"/>
  <c r="F144" i="19"/>
  <c r="E144" i="19"/>
  <c r="D144" i="19"/>
  <c r="C144" i="19"/>
  <c r="G143" i="19"/>
  <c r="F143" i="19"/>
  <c r="E143" i="19"/>
  <c r="D143" i="19"/>
  <c r="C143" i="19"/>
  <c r="G142" i="19"/>
  <c r="F142" i="19"/>
  <c r="E142" i="19"/>
  <c r="D142" i="19"/>
  <c r="C142" i="19"/>
  <c r="G141" i="19"/>
  <c r="F141" i="19"/>
  <c r="E141" i="19"/>
  <c r="D141" i="19"/>
  <c r="C141" i="19"/>
  <c r="G140" i="19"/>
  <c r="F140" i="19"/>
  <c r="E140" i="19"/>
  <c r="D140" i="19"/>
  <c r="C140" i="19"/>
  <c r="G139" i="19"/>
  <c r="F139" i="19"/>
  <c r="E139" i="19"/>
  <c r="D139" i="19"/>
  <c r="C139" i="19"/>
  <c r="G138" i="19"/>
  <c r="F138" i="19"/>
  <c r="E138" i="19"/>
  <c r="D138" i="19"/>
  <c r="C138" i="19"/>
  <c r="G137" i="19"/>
  <c r="F137" i="19"/>
  <c r="E137" i="19"/>
  <c r="D137" i="19"/>
  <c r="C137" i="19"/>
  <c r="G136" i="19"/>
  <c r="F136" i="19"/>
  <c r="E136" i="19"/>
  <c r="D136" i="19"/>
  <c r="C136" i="19"/>
  <c r="G135" i="19"/>
  <c r="F135" i="19"/>
  <c r="E135" i="19"/>
  <c r="D135" i="19"/>
  <c r="C135" i="19"/>
  <c r="G134" i="19"/>
  <c r="F134" i="19"/>
  <c r="E134" i="19"/>
  <c r="D134" i="19"/>
  <c r="C134" i="19"/>
  <c r="G133" i="19"/>
  <c r="F133" i="19"/>
  <c r="E133" i="19"/>
  <c r="D133" i="19"/>
  <c r="C133" i="19"/>
  <c r="G132" i="19"/>
  <c r="F132" i="19"/>
  <c r="E132" i="19"/>
  <c r="D132" i="19"/>
  <c r="C132" i="19"/>
  <c r="G131" i="19"/>
  <c r="F131" i="19"/>
  <c r="E131" i="19"/>
  <c r="D131" i="19"/>
  <c r="C131" i="19"/>
  <c r="G117" i="19" l="1"/>
  <c r="F117" i="19"/>
  <c r="E117" i="19"/>
  <c r="D117" i="19"/>
  <c r="C117" i="19"/>
  <c r="G116" i="19"/>
  <c r="F116" i="19"/>
  <c r="E116" i="19"/>
  <c r="D116" i="19"/>
  <c r="C116" i="19"/>
  <c r="G115" i="19"/>
  <c r="F115" i="19"/>
  <c r="E115" i="19"/>
  <c r="D115" i="19"/>
  <c r="C115" i="19"/>
  <c r="G114" i="19"/>
  <c r="F114" i="19"/>
  <c r="E114" i="19"/>
  <c r="D114" i="19"/>
  <c r="C114" i="19"/>
  <c r="G113" i="19"/>
  <c r="F113" i="19"/>
  <c r="E113" i="19"/>
  <c r="D113" i="19"/>
  <c r="C113" i="19"/>
  <c r="G112" i="19"/>
  <c r="F112" i="19"/>
  <c r="E112" i="19"/>
  <c r="D112" i="19"/>
  <c r="C112" i="19"/>
  <c r="G111" i="19"/>
  <c r="F111" i="19"/>
  <c r="E111" i="19"/>
  <c r="D111" i="19"/>
  <c r="C111" i="19"/>
  <c r="G110" i="19"/>
  <c r="F110" i="19"/>
  <c r="E110" i="19"/>
  <c r="D110" i="19"/>
  <c r="C110" i="19"/>
  <c r="G109" i="19"/>
  <c r="F109" i="19"/>
  <c r="E109" i="19"/>
  <c r="D109" i="19"/>
  <c r="C109" i="19"/>
  <c r="G108" i="19"/>
  <c r="F108" i="19"/>
  <c r="E108" i="19"/>
  <c r="D108" i="19"/>
  <c r="C108" i="19"/>
  <c r="G107" i="19"/>
  <c r="F107" i="19"/>
  <c r="E107" i="19"/>
  <c r="D107" i="19"/>
  <c r="C107" i="19"/>
  <c r="G106" i="19"/>
  <c r="F106" i="19"/>
  <c r="E106" i="19"/>
  <c r="D106" i="19"/>
  <c r="C106" i="19"/>
  <c r="G105" i="19"/>
  <c r="F105" i="19"/>
  <c r="E105" i="19"/>
  <c r="D105" i="19"/>
  <c r="C105" i="19"/>
  <c r="G104" i="19"/>
  <c r="F104" i="19"/>
  <c r="E104" i="19"/>
  <c r="D104" i="19"/>
  <c r="C104" i="19"/>
  <c r="G103" i="19"/>
  <c r="F103" i="19"/>
  <c r="E103" i="19"/>
  <c r="D103" i="19"/>
  <c r="C103" i="19"/>
  <c r="G89" i="19"/>
  <c r="F89" i="19"/>
  <c r="E89" i="19"/>
  <c r="D89" i="19"/>
  <c r="C89" i="19"/>
  <c r="G88" i="19"/>
  <c r="F88" i="19"/>
  <c r="E88" i="19"/>
  <c r="D88" i="19"/>
  <c r="C88" i="19"/>
  <c r="G87" i="19"/>
  <c r="F87" i="19"/>
  <c r="E87" i="19"/>
  <c r="D87" i="19"/>
  <c r="C87" i="19"/>
  <c r="G86" i="19"/>
  <c r="F86" i="19"/>
  <c r="E86" i="19"/>
  <c r="D86" i="19"/>
  <c r="C86" i="19"/>
  <c r="G85" i="19"/>
  <c r="F85" i="19"/>
  <c r="E85" i="19"/>
  <c r="D85" i="19"/>
  <c r="C85" i="19"/>
  <c r="G84" i="19"/>
  <c r="F84" i="19"/>
  <c r="E84" i="19"/>
  <c r="D84" i="19"/>
  <c r="C84" i="19"/>
  <c r="G83" i="19"/>
  <c r="F83" i="19"/>
  <c r="E83" i="19"/>
  <c r="D83" i="19"/>
  <c r="C83" i="19"/>
  <c r="G82" i="19"/>
  <c r="F82" i="19"/>
  <c r="E82" i="19"/>
  <c r="D82" i="19"/>
  <c r="C82" i="19"/>
  <c r="G81" i="19"/>
  <c r="F81" i="19"/>
  <c r="E81" i="19"/>
  <c r="D81" i="19"/>
  <c r="C81" i="19"/>
  <c r="G80" i="19"/>
  <c r="F80" i="19"/>
  <c r="E80" i="19"/>
  <c r="D80" i="19"/>
  <c r="C80" i="19"/>
  <c r="G79" i="19"/>
  <c r="F79" i="19"/>
  <c r="E79" i="19"/>
  <c r="D79" i="19"/>
  <c r="C79" i="19"/>
  <c r="G78" i="19"/>
  <c r="F78" i="19"/>
  <c r="E78" i="19"/>
  <c r="D78" i="19"/>
  <c r="C78" i="19"/>
  <c r="G77" i="19"/>
  <c r="F77" i="19"/>
  <c r="E77" i="19"/>
  <c r="D77" i="19"/>
  <c r="C77" i="19"/>
  <c r="G76" i="19"/>
  <c r="F76" i="19"/>
  <c r="E76" i="19"/>
  <c r="D76" i="19"/>
  <c r="C76" i="19"/>
  <c r="G75" i="19"/>
  <c r="F75" i="19"/>
  <c r="E75" i="19"/>
  <c r="D75" i="19"/>
  <c r="C75" i="19"/>
  <c r="G59" i="19"/>
  <c r="F59" i="19"/>
  <c r="E59" i="19"/>
  <c r="D59" i="19"/>
  <c r="C59" i="19"/>
  <c r="G58" i="19"/>
  <c r="F58" i="19"/>
  <c r="E58" i="19"/>
  <c r="D58" i="19"/>
  <c r="C58" i="19"/>
  <c r="G57" i="19"/>
  <c r="F57" i="19"/>
  <c r="E57" i="19"/>
  <c r="D57" i="19"/>
  <c r="C57" i="19"/>
  <c r="G56" i="19"/>
  <c r="F56" i="19"/>
  <c r="E56" i="19"/>
  <c r="D56" i="19"/>
  <c r="C56" i="19"/>
  <c r="G55" i="19"/>
  <c r="F55" i="19"/>
  <c r="E55" i="19"/>
  <c r="D55" i="19"/>
  <c r="C55" i="19"/>
  <c r="G54" i="19"/>
  <c r="F54" i="19"/>
  <c r="E54" i="19"/>
  <c r="D54" i="19"/>
  <c r="C54" i="19"/>
  <c r="G53" i="19"/>
  <c r="F53" i="19"/>
  <c r="E53" i="19"/>
  <c r="D53" i="19"/>
  <c r="C53" i="19"/>
  <c r="G52" i="19"/>
  <c r="F52" i="19"/>
  <c r="E52" i="19"/>
  <c r="D52" i="19"/>
  <c r="C52" i="19"/>
  <c r="G51" i="19"/>
  <c r="F51" i="19"/>
  <c r="E51" i="19"/>
  <c r="D51" i="19"/>
  <c r="C51" i="19"/>
  <c r="G50" i="19"/>
  <c r="F50" i="19"/>
  <c r="E50" i="19"/>
  <c r="D50" i="19"/>
  <c r="C50" i="19"/>
  <c r="G49" i="19"/>
  <c r="F49" i="19"/>
  <c r="E49" i="19"/>
  <c r="D49" i="19"/>
  <c r="C49" i="19"/>
  <c r="G48" i="19"/>
  <c r="F48" i="19"/>
  <c r="E48" i="19"/>
  <c r="D48" i="19"/>
  <c r="C48" i="19"/>
  <c r="G47" i="19"/>
  <c r="F47" i="19"/>
  <c r="E47" i="19"/>
  <c r="D47" i="19"/>
  <c r="C47" i="19"/>
  <c r="G46" i="19"/>
  <c r="F46" i="19"/>
  <c r="E46" i="19"/>
  <c r="D46" i="19"/>
  <c r="C46" i="19"/>
  <c r="G45" i="19"/>
  <c r="F45" i="19"/>
  <c r="E45" i="19"/>
  <c r="D45" i="19"/>
  <c r="C45" i="19"/>
  <c r="J193" i="20" l="1"/>
  <c r="J192" i="20"/>
  <c r="J191" i="20"/>
  <c r="J190" i="20"/>
  <c r="J189" i="20"/>
  <c r="J188" i="20"/>
  <c r="J187" i="20"/>
  <c r="J186" i="20"/>
  <c r="J185" i="20"/>
  <c r="J184" i="20"/>
  <c r="J183" i="20"/>
  <c r="J182" i="20"/>
  <c r="J181" i="20"/>
  <c r="J180" i="20"/>
  <c r="J179" i="20"/>
  <c r="H193" i="20"/>
  <c r="G193" i="20"/>
  <c r="F193" i="20"/>
  <c r="E193" i="20"/>
  <c r="D193" i="20"/>
  <c r="C193" i="20"/>
  <c r="H192" i="20"/>
  <c r="G192" i="20"/>
  <c r="F192" i="20"/>
  <c r="E192" i="20"/>
  <c r="D192" i="20"/>
  <c r="C192" i="20"/>
  <c r="H191" i="20"/>
  <c r="G191" i="20"/>
  <c r="F191" i="20"/>
  <c r="E191" i="20"/>
  <c r="D191" i="20"/>
  <c r="C191" i="20"/>
  <c r="H190" i="20"/>
  <c r="G190" i="20"/>
  <c r="F190" i="20"/>
  <c r="E190" i="20"/>
  <c r="D190" i="20"/>
  <c r="C190" i="20"/>
  <c r="H189" i="20"/>
  <c r="G189" i="20"/>
  <c r="F189" i="20"/>
  <c r="E189" i="20"/>
  <c r="D189" i="20"/>
  <c r="C189" i="20"/>
  <c r="H188" i="20"/>
  <c r="G188" i="20"/>
  <c r="F188" i="20"/>
  <c r="E188" i="20"/>
  <c r="D188" i="20"/>
  <c r="C188" i="20"/>
  <c r="H187" i="20"/>
  <c r="G187" i="20"/>
  <c r="F187" i="20"/>
  <c r="E187" i="20"/>
  <c r="D187" i="20"/>
  <c r="C187" i="20"/>
  <c r="H186" i="20"/>
  <c r="G186" i="20"/>
  <c r="F186" i="20"/>
  <c r="E186" i="20"/>
  <c r="D186" i="20"/>
  <c r="C186" i="20"/>
  <c r="H185" i="20"/>
  <c r="G185" i="20"/>
  <c r="F185" i="20"/>
  <c r="E185" i="20"/>
  <c r="D185" i="20"/>
  <c r="C185" i="20"/>
  <c r="H184" i="20"/>
  <c r="G184" i="20"/>
  <c r="F184" i="20"/>
  <c r="E184" i="20"/>
  <c r="D184" i="20"/>
  <c r="C184" i="20"/>
  <c r="H183" i="20"/>
  <c r="G183" i="20"/>
  <c r="F183" i="20"/>
  <c r="E183" i="20"/>
  <c r="D183" i="20"/>
  <c r="C183" i="20"/>
  <c r="H182" i="20"/>
  <c r="G182" i="20"/>
  <c r="F182" i="20"/>
  <c r="E182" i="20"/>
  <c r="D182" i="20"/>
  <c r="C182" i="20"/>
  <c r="H181" i="20"/>
  <c r="G181" i="20"/>
  <c r="F181" i="20"/>
  <c r="E181" i="20"/>
  <c r="D181" i="20"/>
  <c r="C181" i="20"/>
  <c r="H180" i="20"/>
  <c r="G180" i="20"/>
  <c r="F180" i="20"/>
  <c r="E180" i="20"/>
  <c r="D180" i="20"/>
  <c r="C180" i="20"/>
  <c r="H179" i="20"/>
  <c r="G179" i="20"/>
  <c r="F179" i="20"/>
  <c r="E179" i="20"/>
  <c r="D179" i="20"/>
  <c r="C179" i="20"/>
  <c r="J160" i="20"/>
  <c r="J159" i="20"/>
  <c r="J158" i="20"/>
  <c r="J157" i="20"/>
  <c r="J156" i="20"/>
  <c r="J155" i="20"/>
  <c r="J154" i="20"/>
  <c r="J153" i="20"/>
  <c r="J152" i="20"/>
  <c r="J151" i="20"/>
  <c r="J150" i="20"/>
  <c r="J149" i="20"/>
  <c r="J148" i="20"/>
  <c r="J147" i="20"/>
  <c r="J146" i="20"/>
  <c r="H62" i="20" l="1"/>
  <c r="G62" i="20"/>
  <c r="F62" i="20"/>
  <c r="E62" i="20"/>
  <c r="D62" i="20"/>
  <c r="C62" i="20"/>
  <c r="H61" i="20"/>
  <c r="G61" i="20"/>
  <c r="G29" i="20" s="1"/>
  <c r="F61" i="20"/>
  <c r="E61" i="20"/>
  <c r="D61" i="20"/>
  <c r="C61" i="20"/>
  <c r="H60" i="20"/>
  <c r="G60" i="20"/>
  <c r="F60" i="20"/>
  <c r="E60" i="20"/>
  <c r="D60" i="20"/>
  <c r="C60" i="20"/>
  <c r="H59" i="20"/>
  <c r="G59" i="20"/>
  <c r="F59" i="20"/>
  <c r="E59" i="20"/>
  <c r="E27" i="20" s="1"/>
  <c r="D59" i="20"/>
  <c r="D27" i="20" s="1"/>
  <c r="C59" i="20"/>
  <c r="H58" i="20"/>
  <c r="G58" i="20"/>
  <c r="F58" i="20"/>
  <c r="E58" i="20"/>
  <c r="D58" i="20"/>
  <c r="C58" i="20"/>
  <c r="I58" i="20" s="1"/>
  <c r="H57" i="20"/>
  <c r="G57" i="20"/>
  <c r="G25" i="20" s="1"/>
  <c r="F57" i="20"/>
  <c r="E57" i="20"/>
  <c r="D57" i="20"/>
  <c r="C57" i="20"/>
  <c r="H56" i="20"/>
  <c r="G56" i="20"/>
  <c r="F56" i="20"/>
  <c r="F24" i="20" s="1"/>
  <c r="E56" i="20"/>
  <c r="E24" i="20" s="1"/>
  <c r="D56" i="20"/>
  <c r="C56" i="20"/>
  <c r="H55" i="20"/>
  <c r="G55" i="20"/>
  <c r="F55" i="20"/>
  <c r="E55" i="20"/>
  <c r="D55" i="20"/>
  <c r="C55" i="20"/>
  <c r="H54" i="20"/>
  <c r="G54" i="20"/>
  <c r="F54" i="20"/>
  <c r="E54" i="20"/>
  <c r="D54" i="20"/>
  <c r="C54" i="20"/>
  <c r="H53" i="20"/>
  <c r="G53" i="20"/>
  <c r="F53" i="20"/>
  <c r="E53" i="20"/>
  <c r="D53" i="20"/>
  <c r="C53" i="20"/>
  <c r="H52" i="20"/>
  <c r="G52" i="20"/>
  <c r="F52" i="20"/>
  <c r="E52" i="20"/>
  <c r="E20" i="20" s="1"/>
  <c r="D52" i="20"/>
  <c r="C52" i="20"/>
  <c r="H51" i="20"/>
  <c r="G51" i="20"/>
  <c r="F51" i="20"/>
  <c r="E51" i="20"/>
  <c r="D51" i="20"/>
  <c r="C51" i="20"/>
  <c r="H50" i="20"/>
  <c r="G50" i="20"/>
  <c r="F50" i="20"/>
  <c r="E50" i="20"/>
  <c r="D50" i="20"/>
  <c r="C50" i="20"/>
  <c r="I50" i="20" s="1"/>
  <c r="H49" i="20"/>
  <c r="G49" i="20"/>
  <c r="F49" i="20"/>
  <c r="E49" i="20"/>
  <c r="D49" i="20"/>
  <c r="C49" i="20"/>
  <c r="H48" i="20"/>
  <c r="G48" i="20"/>
  <c r="F48" i="20"/>
  <c r="E48" i="20"/>
  <c r="D48" i="20"/>
  <c r="C48" i="20"/>
  <c r="J128" i="20"/>
  <c r="J127" i="20"/>
  <c r="J126" i="20"/>
  <c r="J125" i="20"/>
  <c r="J124" i="20"/>
  <c r="J123" i="20"/>
  <c r="J25" i="20" s="1"/>
  <c r="J122" i="20"/>
  <c r="J121" i="20"/>
  <c r="J120" i="20"/>
  <c r="J119" i="20"/>
  <c r="J118" i="20"/>
  <c r="J117" i="20"/>
  <c r="J116" i="20"/>
  <c r="J115" i="20"/>
  <c r="J17" i="20" s="1"/>
  <c r="J114" i="20"/>
  <c r="C114" i="20"/>
  <c r="D114" i="20"/>
  <c r="E114" i="20"/>
  <c r="F114" i="20"/>
  <c r="G114" i="20"/>
  <c r="H114" i="20"/>
  <c r="C115" i="20"/>
  <c r="D115" i="20"/>
  <c r="E115" i="20"/>
  <c r="F115" i="20"/>
  <c r="G115" i="20"/>
  <c r="H115" i="20"/>
  <c r="C116" i="20"/>
  <c r="D116" i="20"/>
  <c r="E116" i="20"/>
  <c r="F116" i="20"/>
  <c r="G116" i="20"/>
  <c r="H116" i="20"/>
  <c r="C117" i="20"/>
  <c r="D117" i="20"/>
  <c r="E117" i="20"/>
  <c r="F117" i="20"/>
  <c r="G117" i="20"/>
  <c r="H117" i="20"/>
  <c r="C118" i="20"/>
  <c r="D118" i="20"/>
  <c r="E118" i="20"/>
  <c r="F118" i="20"/>
  <c r="G118" i="20"/>
  <c r="H118" i="20"/>
  <c r="C119" i="20"/>
  <c r="D119" i="20"/>
  <c r="E119" i="20"/>
  <c r="F119" i="20"/>
  <c r="G119" i="20"/>
  <c r="H119" i="20"/>
  <c r="C120" i="20"/>
  <c r="D120" i="20"/>
  <c r="E120" i="20"/>
  <c r="F120" i="20"/>
  <c r="G120" i="20"/>
  <c r="H120" i="20"/>
  <c r="C121" i="20"/>
  <c r="D121" i="20"/>
  <c r="E121" i="20"/>
  <c r="F121" i="20"/>
  <c r="G121" i="20"/>
  <c r="H121" i="20"/>
  <c r="C122" i="20"/>
  <c r="D122" i="20"/>
  <c r="E122" i="20"/>
  <c r="F122" i="20"/>
  <c r="G122" i="20"/>
  <c r="H122" i="20"/>
  <c r="C123" i="20"/>
  <c r="D123" i="20"/>
  <c r="E123" i="20"/>
  <c r="F123" i="20"/>
  <c r="G123" i="20"/>
  <c r="H123" i="20"/>
  <c r="C124" i="20"/>
  <c r="D124" i="20"/>
  <c r="E124" i="20"/>
  <c r="F124" i="20"/>
  <c r="G124" i="20"/>
  <c r="H124" i="20"/>
  <c r="C125" i="20"/>
  <c r="D125" i="20"/>
  <c r="E125" i="20"/>
  <c r="F125" i="20"/>
  <c r="G125" i="20"/>
  <c r="H125" i="20"/>
  <c r="C126" i="20"/>
  <c r="D126" i="20"/>
  <c r="E126" i="20"/>
  <c r="F126" i="20"/>
  <c r="G126" i="20"/>
  <c r="H126" i="20"/>
  <c r="C127" i="20"/>
  <c r="D127" i="20"/>
  <c r="E127" i="20"/>
  <c r="F127" i="20"/>
  <c r="G127" i="20"/>
  <c r="H127" i="20"/>
  <c r="C128" i="20"/>
  <c r="D128" i="20"/>
  <c r="E128" i="20"/>
  <c r="F128" i="20"/>
  <c r="G128" i="20"/>
  <c r="H128" i="20"/>
  <c r="H160" i="20"/>
  <c r="G160" i="20"/>
  <c r="F160" i="20"/>
  <c r="E160" i="20"/>
  <c r="D160" i="20"/>
  <c r="C160" i="20"/>
  <c r="H159" i="20"/>
  <c r="G159" i="20"/>
  <c r="F159" i="20"/>
  <c r="E159" i="20"/>
  <c r="D159" i="20"/>
  <c r="C159" i="20"/>
  <c r="H158" i="20"/>
  <c r="H28" i="20" s="1"/>
  <c r="G158" i="20"/>
  <c r="F158" i="20"/>
  <c r="E158" i="20"/>
  <c r="D158" i="20"/>
  <c r="C158" i="20"/>
  <c r="H157" i="20"/>
  <c r="G157" i="20"/>
  <c r="F157" i="20"/>
  <c r="E157" i="20"/>
  <c r="D157" i="20"/>
  <c r="C157" i="20"/>
  <c r="H156" i="20"/>
  <c r="G156" i="20"/>
  <c r="F156" i="20"/>
  <c r="E156" i="20"/>
  <c r="D156" i="20"/>
  <c r="C156" i="20"/>
  <c r="H155" i="20"/>
  <c r="G155" i="20"/>
  <c r="F155" i="20"/>
  <c r="E155" i="20"/>
  <c r="D155" i="20"/>
  <c r="C155" i="20"/>
  <c r="H154" i="20"/>
  <c r="G154" i="20"/>
  <c r="F154" i="20"/>
  <c r="E154" i="20"/>
  <c r="D154" i="20"/>
  <c r="C154" i="20"/>
  <c r="H153" i="20"/>
  <c r="G153" i="20"/>
  <c r="F153" i="20"/>
  <c r="E153" i="20"/>
  <c r="D153" i="20"/>
  <c r="C153" i="20"/>
  <c r="H152" i="20"/>
  <c r="G152" i="20"/>
  <c r="F152" i="20"/>
  <c r="E152" i="20"/>
  <c r="D152" i="20"/>
  <c r="C152" i="20"/>
  <c r="H151" i="20"/>
  <c r="G151" i="20"/>
  <c r="F151" i="20"/>
  <c r="E151" i="20"/>
  <c r="D151" i="20"/>
  <c r="C151" i="20"/>
  <c r="H150" i="20"/>
  <c r="G150" i="20"/>
  <c r="F150" i="20"/>
  <c r="E150" i="20"/>
  <c r="D150" i="20"/>
  <c r="C150" i="20"/>
  <c r="H149" i="20"/>
  <c r="G149" i="20"/>
  <c r="F149" i="20"/>
  <c r="E149" i="20"/>
  <c r="D149" i="20"/>
  <c r="C149" i="20"/>
  <c r="H148" i="20"/>
  <c r="G148" i="20"/>
  <c r="F148" i="20"/>
  <c r="E148" i="20"/>
  <c r="D148" i="20"/>
  <c r="C148" i="20"/>
  <c r="H147" i="20"/>
  <c r="G147" i="20"/>
  <c r="F147" i="20"/>
  <c r="E147" i="20"/>
  <c r="D147" i="20"/>
  <c r="C147" i="20"/>
  <c r="H146" i="20"/>
  <c r="G146" i="20"/>
  <c r="F146" i="20"/>
  <c r="E146" i="20"/>
  <c r="D146" i="20"/>
  <c r="C146" i="20"/>
  <c r="J95" i="20"/>
  <c r="J94" i="20"/>
  <c r="J93" i="20"/>
  <c r="J92" i="20"/>
  <c r="J27" i="20" s="1"/>
  <c r="J91" i="20"/>
  <c r="J90" i="20"/>
  <c r="J89" i="20"/>
  <c r="J88" i="20"/>
  <c r="J87" i="20"/>
  <c r="J86" i="20"/>
  <c r="J85" i="20"/>
  <c r="J84" i="20"/>
  <c r="J83" i="20"/>
  <c r="J82" i="20"/>
  <c r="J81" i="20"/>
  <c r="H95" i="20"/>
  <c r="G95" i="20"/>
  <c r="G30" i="20" s="1"/>
  <c r="F95" i="20"/>
  <c r="F30" i="20" s="1"/>
  <c r="E95" i="20"/>
  <c r="D95" i="20"/>
  <c r="C95" i="20"/>
  <c r="H94" i="20"/>
  <c r="G94" i="20"/>
  <c r="F94" i="20"/>
  <c r="E94" i="20"/>
  <c r="D94" i="20"/>
  <c r="C94" i="20"/>
  <c r="C29" i="20" s="1"/>
  <c r="H93" i="20"/>
  <c r="G93" i="20"/>
  <c r="F93" i="20"/>
  <c r="E93" i="20"/>
  <c r="D93" i="20"/>
  <c r="C93" i="20"/>
  <c r="H92" i="20"/>
  <c r="H27" i="20" s="1"/>
  <c r="G92" i="20"/>
  <c r="G27" i="20" s="1"/>
  <c r="F92" i="20"/>
  <c r="E92" i="20"/>
  <c r="D92" i="20"/>
  <c r="C92" i="20"/>
  <c r="H91" i="20"/>
  <c r="G91" i="20"/>
  <c r="G26" i="20" s="1"/>
  <c r="F91" i="20"/>
  <c r="E91" i="20"/>
  <c r="D91" i="20"/>
  <c r="C91" i="20"/>
  <c r="H90" i="20"/>
  <c r="G90" i="20"/>
  <c r="F90" i="20"/>
  <c r="E90" i="20"/>
  <c r="D90" i="20"/>
  <c r="C90" i="20"/>
  <c r="C25" i="20" s="1"/>
  <c r="H89" i="20"/>
  <c r="G89" i="20"/>
  <c r="F89" i="20"/>
  <c r="E89" i="20"/>
  <c r="D89" i="20"/>
  <c r="C89" i="20"/>
  <c r="H88" i="20"/>
  <c r="G88" i="20"/>
  <c r="G23" i="20" s="1"/>
  <c r="F88" i="20"/>
  <c r="E88" i="20"/>
  <c r="D88" i="20"/>
  <c r="C88" i="20"/>
  <c r="H87" i="20"/>
  <c r="G87" i="20"/>
  <c r="G22" i="20" s="1"/>
  <c r="F87" i="20"/>
  <c r="E87" i="20"/>
  <c r="D87" i="20"/>
  <c r="C87" i="20"/>
  <c r="H86" i="20"/>
  <c r="G86" i="20"/>
  <c r="F86" i="20"/>
  <c r="E86" i="20"/>
  <c r="E21" i="20" s="1"/>
  <c r="D86" i="20"/>
  <c r="C86" i="20"/>
  <c r="C21" i="20" s="1"/>
  <c r="H85" i="20"/>
  <c r="G85" i="20"/>
  <c r="F85" i="20"/>
  <c r="E85" i="20"/>
  <c r="D85" i="20"/>
  <c r="C85" i="20"/>
  <c r="H84" i="20"/>
  <c r="H19" i="20" s="1"/>
  <c r="G84" i="20"/>
  <c r="F84" i="20"/>
  <c r="E84" i="20"/>
  <c r="D84" i="20"/>
  <c r="C84" i="20"/>
  <c r="H83" i="20"/>
  <c r="G83" i="20"/>
  <c r="F83" i="20"/>
  <c r="E83" i="20"/>
  <c r="D83" i="20"/>
  <c r="D18" i="20" s="1"/>
  <c r="C83" i="20"/>
  <c r="H82" i="20"/>
  <c r="G82" i="20"/>
  <c r="F82" i="20"/>
  <c r="E82" i="20"/>
  <c r="D82" i="20"/>
  <c r="C82" i="20"/>
  <c r="H81" i="20"/>
  <c r="G81" i="20"/>
  <c r="F81" i="20"/>
  <c r="E81" i="20"/>
  <c r="D81" i="20"/>
  <c r="C81" i="20"/>
  <c r="J62" i="20"/>
  <c r="J61" i="20"/>
  <c r="J29" i="20" s="1"/>
  <c r="J60" i="20"/>
  <c r="J59" i="20"/>
  <c r="J58" i="20"/>
  <c r="J57" i="20"/>
  <c r="J56" i="20"/>
  <c r="J55" i="20"/>
  <c r="J23" i="20" s="1"/>
  <c r="J54" i="20"/>
  <c r="J53" i="20"/>
  <c r="J63" i="20" s="1"/>
  <c r="J52" i="20"/>
  <c r="J51" i="20"/>
  <c r="J50" i="20"/>
  <c r="J49" i="20"/>
  <c r="J48" i="20"/>
  <c r="E146" i="19"/>
  <c r="D146" i="19"/>
  <c r="F90" i="19"/>
  <c r="E30" i="19"/>
  <c r="G30" i="19"/>
  <c r="D30" i="19"/>
  <c r="C30" i="19"/>
  <c r="A8" i="19"/>
  <c r="A7" i="19"/>
  <c r="A6" i="19"/>
  <c r="A5" i="19"/>
  <c r="A4" i="19"/>
  <c r="H30" i="20"/>
  <c r="C22" i="20"/>
  <c r="F21" i="20"/>
  <c r="E28" i="20"/>
  <c r="E19" i="20"/>
  <c r="I62" i="20"/>
  <c r="I54" i="20"/>
  <c r="E63" i="20"/>
  <c r="F29" i="20"/>
  <c r="F25" i="20"/>
  <c r="O16" i="20" a="1"/>
  <c r="O30" i="20" s="1"/>
  <c r="A10" i="20"/>
  <c r="A9" i="20"/>
  <c r="A8" i="20"/>
  <c r="A7" i="20"/>
  <c r="A6" i="20"/>
  <c r="A5" i="20"/>
  <c r="A4" i="20"/>
  <c r="H18" i="20" l="1"/>
  <c r="H22" i="20"/>
  <c r="H26" i="20"/>
  <c r="G17" i="20"/>
  <c r="G21" i="20"/>
  <c r="J19" i="20"/>
  <c r="E23" i="20"/>
  <c r="C26" i="20"/>
  <c r="C30" i="20"/>
  <c r="J20" i="20"/>
  <c r="J28" i="20"/>
  <c r="D22" i="20"/>
  <c r="D26" i="20"/>
  <c r="D30" i="20"/>
  <c r="D19" i="20"/>
  <c r="F20" i="20"/>
  <c r="F31" i="20" s="1"/>
  <c r="D23" i="20"/>
  <c r="H23" i="20"/>
  <c r="F28" i="20"/>
  <c r="J24" i="20"/>
  <c r="G118" i="19"/>
  <c r="C118" i="19"/>
  <c r="C146" i="19"/>
  <c r="G146" i="19"/>
  <c r="D60" i="19"/>
  <c r="E118" i="19"/>
  <c r="F118" i="19"/>
  <c r="F30" i="19"/>
  <c r="C60" i="19"/>
  <c r="G60" i="19"/>
  <c r="E60" i="19"/>
  <c r="D90" i="19"/>
  <c r="F146" i="19"/>
  <c r="F60" i="19"/>
  <c r="C90" i="19"/>
  <c r="G90" i="19"/>
  <c r="E90" i="19"/>
  <c r="D118" i="19"/>
  <c r="F16" i="20"/>
  <c r="C17" i="20"/>
  <c r="D96" i="20"/>
  <c r="F17" i="20"/>
  <c r="G18" i="20"/>
  <c r="H96" i="20"/>
  <c r="E17" i="20"/>
  <c r="F18" i="20"/>
  <c r="I84" i="20"/>
  <c r="G19" i="20"/>
  <c r="D20" i="20"/>
  <c r="H20" i="20"/>
  <c r="J21" i="20"/>
  <c r="F22" i="20"/>
  <c r="I88" i="20"/>
  <c r="D24" i="20"/>
  <c r="H24" i="20"/>
  <c r="E25" i="20"/>
  <c r="F26" i="20"/>
  <c r="I92" i="20"/>
  <c r="D28" i="20"/>
  <c r="E29" i="20"/>
  <c r="C129" i="20"/>
  <c r="G129" i="20"/>
  <c r="F161" i="20"/>
  <c r="I147" i="20"/>
  <c r="I151" i="20"/>
  <c r="I155" i="20"/>
  <c r="E194" i="20"/>
  <c r="J194" i="20"/>
  <c r="I181" i="20"/>
  <c r="I185" i="20"/>
  <c r="I189" i="20"/>
  <c r="I193" i="20"/>
  <c r="C16" i="20"/>
  <c r="C27" i="20"/>
  <c r="C96" i="20"/>
  <c r="G96" i="20"/>
  <c r="D17" i="20"/>
  <c r="H17" i="20"/>
  <c r="E18" i="20"/>
  <c r="J18" i="20"/>
  <c r="F19" i="20"/>
  <c r="I85" i="20"/>
  <c r="G20" i="20"/>
  <c r="D21" i="20"/>
  <c r="H21" i="20"/>
  <c r="E22" i="20"/>
  <c r="J22" i="20"/>
  <c r="F23" i="20"/>
  <c r="I89" i="20"/>
  <c r="G24" i="20"/>
  <c r="D25" i="20"/>
  <c r="H25" i="20"/>
  <c r="E26" i="20"/>
  <c r="J26" i="20"/>
  <c r="F27" i="20"/>
  <c r="I93" i="20"/>
  <c r="G28" i="20"/>
  <c r="D29" i="20"/>
  <c r="H29" i="20"/>
  <c r="E30" i="20"/>
  <c r="J30" i="20"/>
  <c r="F129" i="20"/>
  <c r="I115" i="20"/>
  <c r="I119" i="20"/>
  <c r="I123" i="20"/>
  <c r="I127" i="20"/>
  <c r="E161" i="20"/>
  <c r="J161" i="20"/>
  <c r="I152" i="20"/>
  <c r="I156" i="20"/>
  <c r="I160" i="20"/>
  <c r="D194" i="20"/>
  <c r="H194" i="20"/>
  <c r="I182" i="20"/>
  <c r="I186" i="20"/>
  <c r="G16" i="20"/>
  <c r="C18" i="20"/>
  <c r="D63" i="20"/>
  <c r="I51" i="20"/>
  <c r="I55" i="20"/>
  <c r="E16" i="20"/>
  <c r="J16" i="20"/>
  <c r="C19" i="20"/>
  <c r="C23" i="20"/>
  <c r="C63" i="20"/>
  <c r="G63" i="20"/>
  <c r="I52" i="20"/>
  <c r="I56" i="20"/>
  <c r="I60" i="20"/>
  <c r="F96" i="20"/>
  <c r="I82" i="20"/>
  <c r="I86" i="20"/>
  <c r="I90" i="20"/>
  <c r="I94" i="20"/>
  <c r="E129" i="20"/>
  <c r="J129" i="20"/>
  <c r="I116" i="20"/>
  <c r="I120" i="20"/>
  <c r="I124" i="20"/>
  <c r="I128" i="20"/>
  <c r="D161" i="20"/>
  <c r="H161" i="20"/>
  <c r="I149" i="20"/>
  <c r="I153" i="20"/>
  <c r="I157" i="20"/>
  <c r="C194" i="20"/>
  <c r="G194" i="20"/>
  <c r="I183" i="20"/>
  <c r="I187" i="20"/>
  <c r="I191" i="20"/>
  <c r="H63" i="20"/>
  <c r="I59" i="20"/>
  <c r="D16" i="20"/>
  <c r="H16" i="20"/>
  <c r="C20" i="20"/>
  <c r="C24" i="20"/>
  <c r="C28" i="20"/>
  <c r="F63" i="20"/>
  <c r="I49" i="20"/>
  <c r="I53" i="20"/>
  <c r="I57" i="20"/>
  <c r="I61" i="20"/>
  <c r="E96" i="20"/>
  <c r="J96" i="20"/>
  <c r="I83" i="20"/>
  <c r="I87" i="20"/>
  <c r="I91" i="20"/>
  <c r="I95" i="20"/>
  <c r="D129" i="20"/>
  <c r="H129" i="20"/>
  <c r="I117" i="20"/>
  <c r="I121" i="20"/>
  <c r="I125" i="20"/>
  <c r="C161" i="20"/>
  <c r="G161" i="20"/>
  <c r="I150" i="20"/>
  <c r="I154" i="20"/>
  <c r="I158" i="20"/>
  <c r="F194" i="20"/>
  <c r="I180" i="20"/>
  <c r="I184" i="20"/>
  <c r="I188" i="20"/>
  <c r="I192" i="20"/>
  <c r="I118" i="20"/>
  <c r="I122" i="20"/>
  <c r="I126" i="20"/>
  <c r="I159" i="20"/>
  <c r="I148" i="20"/>
  <c r="I190" i="20"/>
  <c r="P17" i="20"/>
  <c r="P19" i="20"/>
  <c r="P21" i="20"/>
  <c r="P23" i="20"/>
  <c r="P25" i="20"/>
  <c r="P27" i="20"/>
  <c r="P29" i="20"/>
  <c r="O17" i="20"/>
  <c r="O19" i="20"/>
  <c r="O21" i="20"/>
  <c r="O23" i="20"/>
  <c r="O25" i="20"/>
  <c r="O27" i="20"/>
  <c r="O29" i="20"/>
  <c r="I48" i="20"/>
  <c r="I81" i="20"/>
  <c r="I114" i="20"/>
  <c r="I146" i="20"/>
  <c r="I179" i="20"/>
  <c r="P16" i="20"/>
  <c r="P18" i="20"/>
  <c r="P20" i="20"/>
  <c r="P22" i="20"/>
  <c r="P24" i="20"/>
  <c r="P26" i="20"/>
  <c r="P28" i="20"/>
  <c r="P30" i="20"/>
  <c r="O16" i="20"/>
  <c r="O18" i="20"/>
  <c r="O20" i="20"/>
  <c r="O22" i="20"/>
  <c r="O24" i="20"/>
  <c r="O26" i="20"/>
  <c r="O28" i="20"/>
  <c r="G31" i="20" l="1"/>
  <c r="H31" i="20"/>
  <c r="D31" i="20"/>
  <c r="J31" i="20"/>
  <c r="I18" i="20"/>
  <c r="I26" i="20"/>
  <c r="I30" i="20"/>
  <c r="I22" i="20"/>
  <c r="I161" i="20"/>
  <c r="I129" i="20"/>
  <c r="C31" i="20"/>
  <c r="E31" i="20"/>
  <c r="I25" i="20"/>
  <c r="I21" i="20"/>
  <c r="I27" i="20"/>
  <c r="I28" i="20"/>
  <c r="I194" i="20"/>
  <c r="I29" i="20"/>
  <c r="I20" i="20"/>
  <c r="I19" i="20"/>
  <c r="O31" i="20"/>
  <c r="I96" i="20"/>
  <c r="I17" i="20"/>
  <c r="I24" i="20"/>
  <c r="I23" i="20"/>
  <c r="I16" i="20"/>
  <c r="I63" i="20"/>
  <c r="P31" i="20"/>
  <c r="I31" i="20" l="1"/>
  <c r="E25" i="4" l="1"/>
  <c r="G25" i="4"/>
  <c r="H25" i="4"/>
  <c r="I25" i="4"/>
  <c r="D25" i="4"/>
  <c r="F24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10" i="4"/>
  <c r="E7" i="3"/>
  <c r="G7" i="3"/>
  <c r="E8" i="3"/>
  <c r="G8" i="3"/>
  <c r="O25" i="4" l="1"/>
  <c r="F25" i="4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4" i="11" s="1"/>
  <c r="B6" i="11"/>
  <c r="B5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C4" i="11"/>
  <c r="H11" i="6" l="1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10" i="6"/>
  <c r="R25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10" i="5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Q25" i="5" l="1"/>
  <c r="G25" i="6" l="1"/>
  <c r="F25" i="6"/>
  <c r="D25" i="6"/>
  <c r="C25" i="6"/>
  <c r="H25" i="6" l="1"/>
  <c r="E25" i="6"/>
  <c r="O24" i="4" l="1"/>
  <c r="O23" i="4"/>
  <c r="O22" i="4"/>
  <c r="O20" i="4"/>
  <c r="O19" i="4"/>
  <c r="O18" i="4"/>
  <c r="O16" i="4"/>
  <c r="O15" i="4"/>
  <c r="O14" i="4"/>
  <c r="O12" i="4"/>
  <c r="O11" i="4"/>
  <c r="O10" i="4"/>
  <c r="M25" i="4" l="1"/>
  <c r="O13" i="4"/>
  <c r="O17" i="4"/>
  <c r="O21" i="4"/>
  <c r="N25" i="4"/>
  <c r="K25" i="4"/>
  <c r="L25" i="4" l="1"/>
  <c r="J25" i="4"/>
  <c r="I22" i="3"/>
  <c r="C22" i="3"/>
  <c r="K22" i="3"/>
  <c r="D22" i="3"/>
  <c r="A3" i="6"/>
  <c r="P25" i="5"/>
  <c r="O25" i="5"/>
  <c r="N25" i="5"/>
  <c r="M25" i="5"/>
  <c r="L25" i="5"/>
  <c r="G25" i="5"/>
  <c r="F25" i="5"/>
  <c r="E25" i="5"/>
  <c r="D25" i="5"/>
  <c r="C25" i="5"/>
  <c r="A4" i="5"/>
  <c r="A3" i="5"/>
  <c r="A5" i="4"/>
  <c r="H22" i="3"/>
  <c r="F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G9" i="3"/>
  <c r="E9" i="3"/>
  <c r="A3" i="3"/>
  <c r="H25" i="5" l="1"/>
  <c r="J22" i="3"/>
  <c r="E22" i="3"/>
  <c r="G22" i="3" s="1"/>
</calcChain>
</file>

<file path=xl/comments1.xml><?xml version="1.0" encoding="utf-8"?>
<comments xmlns="http://schemas.openxmlformats.org/spreadsheetml/2006/main">
  <authors>
    <author>sveinopo</author>
  </authors>
  <commentList>
    <comment ref="A1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Summeringstabell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4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8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14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4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I17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</authors>
  <commentList>
    <comment ref="E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7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H10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A1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sumfrmel</t>
        </r>
      </text>
    </comment>
  </commentList>
</comments>
</file>

<file path=xl/comments5.xml><?xml version="1.0" encoding="utf-8"?>
<comments xmlns="http://schemas.openxmlformats.org/spreadsheetml/2006/main">
  <authors>
    <author>sveinopo</author>
  </authors>
  <commentList>
    <comment ref="E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<sst xmlns="http://schemas.openxmlformats.org/spreadsheetml/2006/main" count="938" uniqueCount="184">
  <si>
    <t>Dette arket inneholder: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</si>
  <si>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</si>
  <si>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</si>
  <si>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</si>
  <si>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</si>
  <si>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</si>
  <si>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</si>
  <si>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</si>
  <si>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</si>
  <si>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</si>
  <si>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</si>
  <si>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</si>
  <si>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</si>
  <si>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</si>
  <si>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</si>
  <si>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</si>
  <si>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</si>
  <si>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</si>
  <si>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2010</t>
  </si>
  <si>
    <t>Antall meldinger mottatt i perioden</t>
  </si>
  <si>
    <t>SUM meldinger</t>
  </si>
  <si>
    <t>Antall henlagte meldinger i perioden</t>
  </si>
  <si>
    <t>Henlagte i % av sum meldinger i perioden</t>
  </si>
  <si>
    <t>Antall opprettede undersøkelses-saker i perioden</t>
  </si>
  <si>
    <t>Antall ubehandlede meldinger ved periodens utløp</t>
  </si>
  <si>
    <t>Kontroll-sum</t>
  </si>
  <si>
    <t>Antall barn omfattet av meldingene</t>
  </si>
  <si>
    <t>SUM 1. tertial 2011</t>
  </si>
  <si>
    <t>SUM 2. tertial 2010</t>
  </si>
  <si>
    <t>SUM 1. tertial 2010</t>
  </si>
  <si>
    <t>Andel avsluttede under.søk-saker innen 3 mnd.   2)</t>
  </si>
  <si>
    <t>Andel avsluttede under.søk-saker innen 6 mnd.   2)</t>
  </si>
  <si>
    <t>Antall barn og unge under tiltak i familien</t>
  </si>
  <si>
    <t>herav i alderen 0 - 17 år</t>
  </si>
  <si>
    <t>Antall barn og unge under tiltak utenfor familien</t>
  </si>
  <si>
    <t>SUM barn og unge under tiltak</t>
  </si>
  <si>
    <t>Antall akutt-plassert</t>
  </si>
  <si>
    <t>Antall barn i hjelpetiltak totalt</t>
  </si>
  <si>
    <t>herav barn med gyldig tiltaksplan</t>
  </si>
  <si>
    <t>Andel barn med hjelpetiltak som har tiltaksplan</t>
  </si>
  <si>
    <t>Antall barn under omsorg totalt</t>
  </si>
  <si>
    <t>herav barn med gyldig omsorgsplan</t>
  </si>
  <si>
    <t>Andel barn under omsorg som har omsorgsplan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</si>
  <si>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</si>
  <si>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</si>
  <si>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</si>
  <si>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</si>
  <si>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</si>
  <si>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</si>
  <si>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</si>
  <si>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</si>
  <si>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</si>
  <si>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</si>
  <si>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</si>
  <si>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</si>
  <si>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</si>
  <si>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</si>
  <si>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</si>
  <si>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</si>
  <si>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</si>
  <si>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</si>
  <si>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</si>
  <si>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</si>
  <si>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</si>
  <si>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</si>
  <si>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</si>
  <si>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</si>
  <si>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</si>
  <si>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</si>
  <si>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</si>
  <si>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</si>
  <si>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</si>
  <si>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</si>
  <si>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</si>
  <si>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2. tertial 2011</t>
  </si>
  <si>
    <t>SUM 2011</t>
  </si>
  <si>
    <t>1. Underss. opprettet i per.</t>
  </si>
  <si>
    <t>2. Underss. overført fra før per.:</t>
  </si>
  <si>
    <t>7. Sum underss. avsl. med vedtak</t>
  </si>
  <si>
    <t>13. Sum avsl. unders. uten tiltak:</t>
  </si>
  <si>
    <t>16. Sum ikke-avsl. saker:</t>
  </si>
  <si>
    <t>18. Barn omfattet av unders.:</t>
  </si>
  <si>
    <t>Andel undersøkelser avsluttet med vedtak om tiltak</t>
  </si>
  <si>
    <t>- hvor mange av de avsl. sakene mere enn 3 mnd:</t>
  </si>
  <si>
    <t>- hvor mange av de avsl. sakene mere enn 6 mnd:</t>
  </si>
  <si>
    <t>67-74 år</t>
  </si>
  <si>
    <t>75-79 år</t>
  </si>
  <si>
    <t>80-84 år</t>
  </si>
  <si>
    <t>85-89 år</t>
  </si>
  <si>
    <t>SUM 2012</t>
  </si>
  <si>
    <t xml:space="preserve"> </t>
  </si>
  <si>
    <t xml:space="preserve">3. Sum underss  </t>
  </si>
  <si>
    <t>Herav antall barn med tiltak både i og utenfor fam.</t>
  </si>
  <si>
    <t>Antall ubehandlede meldinger fra før 01.05</t>
  </si>
  <si>
    <t>Tabell 02.07. Kriteriebefolkningen i bydelene etter alder per 1.1.2013*</t>
  </si>
  <si>
    <t>* I aldersgruppene over 66 år er institusjonsbeboere i andre bydeler og kommuner tilbakeført til den bydelen som betaler for dem. (Herav 106 utenbys bosatte institusjonsbeboere)</t>
  </si>
  <si>
    <t>Tabell 2-4-1 - B1 - Barn med hjelpetiltak og omsorgstiltak, med gyldige planer ved periodeslutt pr. 31.12.</t>
  </si>
  <si>
    <t>Tabell 2-4-1 - A1 - Barn og unge under tiltak i og utenfor familien pr. 31.12.</t>
  </si>
  <si>
    <t>Tabell 2-4-1 - A2 - Barn og unge under tiltak i og utenfor familien i perioden 01.01 - 31.12.</t>
  </si>
  <si>
    <t>Data ble hentet fra Datavarehuset tom 2T2013. Hva nå?</t>
  </si>
  <si>
    <t>Antall akutt-plassert pr. 31.12</t>
  </si>
  <si>
    <t>SUM 2013</t>
  </si>
  <si>
    <t>Tabell 2 - 3 - B - Undersøkelsessaker i barnevernet i perioden 01.01. - 31.12.</t>
  </si>
  <si>
    <t>Tabell 2 - 2 - Meldinger i barnevernet i perioden 01.01. - 31.12.</t>
  </si>
  <si>
    <t>Kun årsstatistikk</t>
  </si>
  <si>
    <t>Tabell 2-4-3 - Barn i fosterhjem som bydelen har plasseringsansvaret for i perioden 1.1 -31-12</t>
  </si>
  <si>
    <t>Antall fosterbarn &lt; 18 år</t>
  </si>
  <si>
    <t>Antall fosterbarn 18 år og over</t>
  </si>
  <si>
    <t>Sum plasserte fosterbarn</t>
  </si>
  <si>
    <t>Ant. barn &lt; 18 år m/oppfylt krav om 4 tilsynsbesøk pr. år</t>
  </si>
  <si>
    <t>Ant. barn &lt; 18 år - ikke oppfylt krav om 4 tilsyns-besøk pr. år</t>
  </si>
  <si>
    <t>Herav med ingen tilsyns-besøk</t>
  </si>
  <si>
    <t>SUM 2009</t>
  </si>
  <si>
    <t>SUM 2008</t>
  </si>
  <si>
    <t>SUM 2007</t>
  </si>
  <si>
    <t>SUM 2006</t>
  </si>
  <si>
    <t>SUM 2005</t>
  </si>
  <si>
    <t>Tabell 2 -5 - Tilsyns- og oppfølgingsbesøk for barn 0 - 17 år i fosterhjem i perioden 01.01 - 31.12.</t>
  </si>
  <si>
    <t>Gjennom-snittlig antall tilsyns-besøk pr. barn plassert av bydelens barnevern</t>
  </si>
  <si>
    <t>Gj.snittlig antall tilsyns-besøk pr. barn plassert av andre  barnevern</t>
  </si>
  <si>
    <t xml:space="preserve">Gj.snittlig antall oppfølgings-besøk pr. barn </t>
  </si>
  <si>
    <t>Sum-tabell</t>
  </si>
  <si>
    <t>Tabell 2-B-1-A1 - Sum personellinnsats innen helsestasjons- og skolehelsetjeneste - timeverk pr. uke</t>
  </si>
  <si>
    <t>Tabell 2-B-1-B - Helsestasjon for ungdom</t>
  </si>
  <si>
    <t>Helse-søstre</t>
  </si>
  <si>
    <t>Jord-mødre</t>
  </si>
  <si>
    <t>Lege-tjeneste</t>
  </si>
  <si>
    <t>Barne-fysio-terapi</t>
  </si>
  <si>
    <t>Annet fag-personell  *)</t>
  </si>
  <si>
    <t>Hjelpe-personell  **)</t>
  </si>
  <si>
    <t>SUM</t>
  </si>
  <si>
    <t>Herav dekket av opp-trappings-midler</t>
  </si>
  <si>
    <t>Antall konsultasjoner i løpet av året</t>
  </si>
  <si>
    <t>Antall ungdommer benyttet tjenesten i løpet av året</t>
  </si>
  <si>
    <t>*) Med minimum 3-årig høyskoleutdanning</t>
  </si>
  <si>
    <t>**) Sekretær, hjelpepleier, assistent m.v.</t>
  </si>
  <si>
    <t>Tabell 2-B-1-A2 - Sum personellinnsats- helsestasjonstjeneste til gravide og barn 0 - 5 år - timeverk pr. uke</t>
  </si>
  <si>
    <t>Tabell 2-B-1-A3 - Sum personellinnsats- skolehelsetjeneste i grunnskolen - timeverk pr. uke</t>
  </si>
  <si>
    <t>Tabell 2-B-1-A4 - Sum personellinnsats- skolehelsetjeneste i videregående skole - timeverk pr. uke</t>
  </si>
  <si>
    <t>Tabell 2-B-1-A5 - Sum personellinnsats- helsestasjon for ungdom - timeverk pr. uke</t>
  </si>
  <si>
    <r>
      <t xml:space="preserve">Tabell 2-B-1-A6 - Sum personellinnsats  - </t>
    </r>
    <r>
      <rPr>
        <b/>
        <u/>
        <sz val="10"/>
        <color rgb="FF000000"/>
        <rFont val="Arial"/>
        <family val="2"/>
      </rPr>
      <t>ledelse</t>
    </r>
    <r>
      <rPr>
        <b/>
        <sz val="9"/>
        <color rgb="FF000000"/>
        <rFont val="Arial"/>
        <family val="2"/>
      </rPr>
      <t xml:space="preserve"> - innen helsestasjons- og skolehelsetjeneste - timeverk pr. uke</t>
    </r>
  </si>
  <si>
    <t>Tabell 2-B-1-C- Kommunale fritidsklubber og lignende for barn og ungdom under 14 år</t>
  </si>
  <si>
    <t>Antall klubber</t>
  </si>
  <si>
    <t>Valgt klubb-styre</t>
  </si>
  <si>
    <t>Ant. dager åpent pr. uke</t>
  </si>
  <si>
    <t>Sum ant. kvelder m/lør- søndags tilbud</t>
  </si>
  <si>
    <t>Antall faste brukere</t>
  </si>
  <si>
    <t>SUM 2004</t>
  </si>
  <si>
    <t>Tabellene er endret fra 2005.</t>
  </si>
  <si>
    <t>Tabell 2-B-1-C2 - Kommunale fritidsklubber og lignende for barn og ungdom 14 - 18 år</t>
  </si>
  <si>
    <t>Tabell 2-B-1-C3 - Ungdomssentre med høyere aldersgrense enn 18 år</t>
  </si>
  <si>
    <t>Tabell 2-B-1-C4 - Ungdomstiltak rettet mot særskilte aktiviteter    *)</t>
  </si>
  <si>
    <t>*) Eksempelvis motorsentre, musikk, media m.m.</t>
  </si>
  <si>
    <t>Tabell 2-B-1-C5 - Kommunalt støttede fritidstiltak for barn og ungdom opp til 18 år</t>
  </si>
  <si>
    <r>
      <t xml:space="preserve">Antall fosterbarn plassert av </t>
    </r>
    <r>
      <rPr>
        <u/>
        <sz val="11"/>
        <color rgb="FF000000"/>
        <rFont val="Arial"/>
        <family val="2"/>
      </rPr>
      <t>bydelens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</si>
  <si>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plasserings-ansvar)</t>
    </r>
    <r>
      <rPr>
        <sz val="11"/>
        <color rgb="FF000000"/>
        <rFont val="Arial"/>
        <family val="2"/>
      </rPr>
      <t xml:space="preserve">   </t>
    </r>
  </si>
  <si>
    <r>
      <t xml:space="preserve">Antall fosterbarn plassert i bydelen av </t>
    </r>
    <r>
      <rPr>
        <u/>
        <sz val="11"/>
        <color rgb="FF000000"/>
        <rFont val="Arial"/>
        <family val="2"/>
      </rPr>
      <t>andre bydelers/-kommuners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</si>
  <si>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tilsyns-ansvar)</t>
    </r>
    <r>
      <rPr>
        <sz val="11"/>
        <color rgb="FF000000"/>
        <rFont val="Arial"/>
        <family val="2"/>
      </rPr>
      <t xml:space="preserve">    </t>
    </r>
  </si>
  <si>
    <r>
      <t xml:space="preserve">Sum </t>
    </r>
    <r>
      <rPr>
        <u/>
        <sz val="11"/>
        <color rgb="FF000000"/>
        <rFont val="Arial"/>
        <family val="2"/>
      </rPr>
      <t>oppfølgings-</t>
    </r>
    <r>
      <rPr>
        <sz val="11"/>
        <color rgb="FF000000"/>
        <rFont val="Arial"/>
        <family val="2"/>
      </rPr>
      <t xml:space="preserve">besøk for disse </t>
    </r>
  </si>
  <si>
    <t xml:space="preserve">Tabell 2-4-2 - A1 - Barn under tiltak i barnevernet etter alder og type tiltak  - sum alle aldre - pr. 31.12  </t>
  </si>
  <si>
    <t xml:space="preserve">Tabell 2-4-2 - B1 - Barn under tiltak i barnevernet etter alder og type tiltak  - sum alle aldre - i perioden 01.01 - 31.12  </t>
  </si>
  <si>
    <t>Barn med tiltak i barne-vernet i alt</t>
  </si>
  <si>
    <t>Av disse med tiltak i hjemmet</t>
  </si>
  <si>
    <t>Herav inn-vandrer-barn</t>
  </si>
  <si>
    <t>Antall barn i foster-hjem</t>
  </si>
  <si>
    <t>Antall oppholds-døgn i foster-hjem totalt</t>
  </si>
  <si>
    <t>Antall oppholds-døgn i for-sterket foster-hjem totalt</t>
  </si>
  <si>
    <t>Antall barn i inst-itusjon</t>
  </si>
  <si>
    <t>Antall oppholds-døgn i institusjon totalt</t>
  </si>
  <si>
    <t>Antall barn i hybel o.a.</t>
  </si>
  <si>
    <t>Antall opp-holds-døgn i hybel o.a.  totalt</t>
  </si>
  <si>
    <t>Konsistensjekk- tab 2-4-1 vs- 2-4-2</t>
  </si>
  <si>
    <t>Kontrollsum pkt. 1.1 - 1.5</t>
  </si>
  <si>
    <t>avvik</t>
  </si>
  <si>
    <t xml:space="preserve"> -</t>
  </si>
  <si>
    <t xml:space="preserve">Tabell 2-4-2 - A2 - Barn under tiltak i barnevernet etter alder og type tiltak  - 0 - 5 år - pr. 31.12  </t>
  </si>
  <si>
    <t xml:space="preserve">Tabell 2-4-2 - A3 - Barn under tiltak i barnevernet etter alder og type tiltak  - 6 - 12 år - pr. 31.12  </t>
  </si>
  <si>
    <t xml:space="preserve">Tabell 2-4-2 - A4 - Barn under tiltak i barnevernet etter alder og type tiltak  - 13 - 17 år - pr. 31.12  </t>
  </si>
  <si>
    <t xml:space="preserve">Tabell 2-4-2 - A5 - Barn under tiltak i barnevernet etter alder og type tiltak  - ≥ 18 år - pr. 31.12  </t>
  </si>
  <si>
    <t>Antall barn i familie-hjem</t>
  </si>
  <si>
    <t>Antall barn i beredskaps-hjem</t>
  </si>
  <si>
    <t>Antall oppholds-døgn i familiehjem totalt</t>
  </si>
  <si>
    <t>Antall oppholdsdøgn i bered-skaps-hjem totalt</t>
  </si>
  <si>
    <t>Kilde: Bydelsstatistikk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</si>
</sst>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&quot; &quot;%"/>
    <numFmt numFmtId="165" formatCode="0&quot; &quot;%"/>
    <numFmt numFmtId="166" formatCode="#,##0;&quot;-&quot;#,##0"/>
    <numFmt numFmtId="167" formatCode="&quot; &quot;#,##0.00&quot; &quot;;&quot; (&quot;#,##0.00&quot;)&quot;;&quot; -&quot;00&quot; &quot;;&quot; &quot;@&quot; &quot;"/>
    <numFmt numFmtId="168" formatCode="0.0\ %"/>
    <numFmt numFmtId="169" formatCode="&quot; &quot;#,##0&quot; &quot;;&quot; (&quot;#,##0&quot;)&quot;;&quot; -&quot;00&quot; &quot;;&quot; &quot;@&quot; &quot;"/>
    <numFmt numFmtId="170" formatCode="&quot; &quot;#,##0.0&quot; &quot;;&quot; (&quot;#,##0.0&quot;)&quot;;&quot; -&quot;00&quot; &quot;;&quot; &quot;@&quot; &quot;"/>
    <numFmt numFmtId="171" formatCode="0.0"/>
    <numFmt numFmtId="172" formatCode="#,##0.0"/>
    <numFmt numFmtId="173" formatCode="#,##0;[Red]&quot;-&quot;#,##0"/>
  </numFmts>
  <fonts count="3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indexed="12"/>
      <name val="Arial"/>
      <family val="2"/>
    </font>
    <font>
      <b/>
      <sz val="11"/>
      <color rgb="FF000000"/>
      <name val="Arial"/>
      <family val="2"/>
    </font>
    <font>
      <u/>
      <sz val="9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u/>
      <sz val="11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8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65" fontId="2" fillId="0" borderId="0" applyFont="0" applyFill="0" applyBorder="0" applyAlignment="0" applyProtection="0"/>
    <xf numFmtId="0" fontId="4" fillId="0" borderId="0" applyNumberFormat="0" applyBorder="0" applyProtection="0"/>
    <xf numFmtId="166" fontId="2" fillId="0" borderId="0" applyFont="0" applyFill="0" applyBorder="0" applyAlignment="0" applyProtection="0"/>
    <xf numFmtId="0" fontId="1" fillId="0" borderId="0"/>
    <xf numFmtId="0" fontId="10" fillId="0" borderId="0"/>
    <xf numFmtId="167" fontId="2" fillId="0" borderId="0" applyFont="0" applyFill="0" applyBorder="0" applyAlignment="0" applyProtection="0"/>
  </cellStyleXfs>
  <cellXfs count="432">
    <xf numFmtId="0" fontId="0" fillId="0" borderId="0" xfId="0"/>
    <xf numFmtId="3" fontId="5" fillId="0" borderId="0" xfId="0" applyNumberFormat="1" applyFont="1"/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wrapText="1"/>
    </xf>
    <xf numFmtId="3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wrapText="1"/>
    </xf>
    <xf numFmtId="3" fontId="5" fillId="0" borderId="10" xfId="0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3" fontId="6" fillId="0" borderId="12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3" fontId="6" fillId="0" borderId="16" xfId="0" applyNumberFormat="1" applyFont="1" applyBorder="1"/>
    <xf numFmtId="3" fontId="6" fillId="0" borderId="15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6" fillId="0" borderId="15" xfId="0" applyFont="1" applyBorder="1"/>
    <xf numFmtId="0" fontId="6" fillId="0" borderId="0" xfId="0" applyFont="1"/>
    <xf numFmtId="0" fontId="6" fillId="0" borderId="4" xfId="0" applyFont="1" applyBorder="1" applyAlignment="1">
      <alignment horizontal="center" wrapText="1"/>
    </xf>
    <xf numFmtId="0" fontId="6" fillId="0" borderId="12" xfId="0" applyFont="1" applyBorder="1"/>
    <xf numFmtId="0" fontId="6" fillId="0" borderId="14" xfId="0" applyFont="1" applyBorder="1"/>
    <xf numFmtId="3" fontId="9" fillId="0" borderId="0" xfId="0" applyNumberFormat="1" applyFont="1" applyFill="1" applyAlignment="1">
      <alignment horizontal="left" vertical="center"/>
    </xf>
    <xf numFmtId="3" fontId="6" fillId="0" borderId="0" xfId="0" applyNumberFormat="1" applyFont="1" applyFill="1" applyAlignment="1">
      <alignment horizontal="center" wrapText="1"/>
    </xf>
    <xf numFmtId="3" fontId="9" fillId="0" borderId="0" xfId="0" applyNumberFormat="1" applyFont="1" applyAlignment="1">
      <alignment horizontal="left" vertical="center"/>
    </xf>
    <xf numFmtId="3" fontId="6" fillId="0" borderId="1" xfId="0" applyNumberFormat="1" applyFont="1" applyFill="1" applyBorder="1" applyAlignment="1">
      <alignment horizontal="center" wrapText="1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3" fontId="6" fillId="0" borderId="4" xfId="0" applyNumberFormat="1" applyFont="1" applyFill="1" applyBorder="1" applyAlignment="1">
      <alignment horizontal="center" wrapText="1"/>
    </xf>
    <xf numFmtId="3" fontId="6" fillId="0" borderId="18" xfId="0" applyNumberFormat="1" applyFont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3" fontId="6" fillId="0" borderId="12" xfId="0" applyNumberFormat="1" applyFont="1" applyFill="1" applyBorder="1"/>
    <xf numFmtId="3" fontId="6" fillId="0" borderId="14" xfId="0" applyNumberFormat="1" applyFont="1" applyFill="1" applyBorder="1"/>
    <xf numFmtId="3" fontId="6" fillId="0" borderId="19" xfId="0" applyNumberFormat="1" applyFont="1" applyFill="1" applyBorder="1"/>
    <xf numFmtId="3" fontId="6" fillId="0" borderId="20" xfId="0" applyNumberFormat="1" applyFont="1" applyFill="1" applyBorder="1"/>
    <xf numFmtId="3" fontId="6" fillId="0" borderId="5" xfId="0" applyNumberFormat="1" applyFont="1" applyFill="1" applyBorder="1"/>
    <xf numFmtId="3" fontId="6" fillId="0" borderId="17" xfId="0" applyNumberFormat="1" applyFont="1" applyBorder="1"/>
    <xf numFmtId="3" fontId="5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wrapText="1"/>
    </xf>
    <xf numFmtId="3" fontId="6" fillId="0" borderId="20" xfId="0" applyNumberFormat="1" applyFont="1" applyBorder="1"/>
    <xf numFmtId="164" fontId="6" fillId="0" borderId="19" xfId="2" applyNumberFormat="1" applyFont="1" applyBorder="1"/>
    <xf numFmtId="164" fontId="6" fillId="0" borderId="5" xfId="2" applyNumberFormat="1" applyFont="1" applyBorder="1"/>
    <xf numFmtId="3" fontId="6" fillId="0" borderId="22" xfId="0" applyNumberFormat="1" applyFont="1" applyBorder="1"/>
    <xf numFmtId="0" fontId="11" fillId="0" borderId="0" xfId="10" applyFont="1" applyAlignment="1"/>
    <xf numFmtId="0" fontId="12" fillId="0" borderId="0" xfId="5" applyNumberFormat="1" applyFont="1" applyBorder="1"/>
    <xf numFmtId="3" fontId="12" fillId="0" borderId="0" xfId="5" applyNumberFormat="1" applyFont="1" applyBorder="1"/>
    <xf numFmtId="1" fontId="13" fillId="0" borderId="25" xfId="5" applyNumberFormat="1" applyFont="1" applyBorder="1" applyAlignment="1">
      <alignment vertical="center"/>
    </xf>
    <xf numFmtId="1" fontId="13" fillId="2" borderId="26" xfId="10" applyNumberFormat="1" applyFont="1" applyFill="1" applyBorder="1" applyAlignment="1">
      <alignment horizontal="right" vertical="center"/>
    </xf>
    <xf numFmtId="1" fontId="13" fillId="0" borderId="26" xfId="10" applyNumberFormat="1" applyFont="1" applyBorder="1" applyAlignment="1">
      <alignment horizontal="right" vertical="center"/>
    </xf>
    <xf numFmtId="0" fontId="13" fillId="0" borderId="27" xfId="5" applyNumberFormat="1" applyFont="1" applyBorder="1" applyAlignment="1">
      <alignment vertical="center"/>
    </xf>
    <xf numFmtId="0" fontId="13" fillId="0" borderId="0" xfId="4" applyNumberFormat="1" applyFont="1" applyBorder="1"/>
    <xf numFmtId="3" fontId="12" fillId="0" borderId="0" xfId="0" applyNumberFormat="1" applyFont="1"/>
    <xf numFmtId="0" fontId="13" fillId="0" borderId="27" xfId="4" applyNumberFormat="1" applyFont="1" applyBorder="1"/>
    <xf numFmtId="0" fontId="14" fillId="0" borderId="0" xfId="0" applyFont="1" applyBorder="1"/>
    <xf numFmtId="3" fontId="15" fillId="0" borderId="0" xfId="0" applyNumberFormat="1" applyFont="1" applyFill="1"/>
    <xf numFmtId="3" fontId="15" fillId="0" borderId="0" xfId="0" applyNumberFormat="1" applyFont="1"/>
    <xf numFmtId="0" fontId="6" fillId="0" borderId="3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3" fontId="6" fillId="0" borderId="18" xfId="0" applyNumberFormat="1" applyFont="1" applyFill="1" applyBorder="1" applyAlignment="1">
      <alignment horizontal="center" wrapText="1"/>
    </xf>
    <xf numFmtId="3" fontId="6" fillId="0" borderId="24" xfId="0" applyNumberFormat="1" applyFont="1" applyBorder="1"/>
    <xf numFmtId="3" fontId="6" fillId="0" borderId="12" xfId="0" applyNumberFormat="1" applyFont="1" applyBorder="1" applyAlignment="1">
      <alignment horizontal="center"/>
    </xf>
    <xf numFmtId="0" fontId="6" fillId="0" borderId="23" xfId="0" applyFont="1" applyFill="1" applyBorder="1" applyAlignment="1">
      <alignment wrapText="1"/>
    </xf>
    <xf numFmtId="3" fontId="6" fillId="0" borderId="43" xfId="0" applyNumberFormat="1" applyFont="1" applyBorder="1" applyAlignment="1">
      <alignment horizontal="center"/>
    </xf>
    <xf numFmtId="0" fontId="6" fillId="0" borderId="44" xfId="0" applyFont="1" applyFill="1" applyBorder="1" applyAlignment="1">
      <alignment wrapText="1"/>
    </xf>
    <xf numFmtId="3" fontId="6" fillId="0" borderId="45" xfId="0" applyNumberFormat="1" applyFont="1" applyBorder="1"/>
    <xf numFmtId="169" fontId="12" fillId="0" borderId="31" xfId="1" applyNumberFormat="1" applyFont="1" applyFill="1" applyBorder="1"/>
    <xf numFmtId="169" fontId="12" fillId="0" borderId="33" xfId="1" applyNumberFormat="1" applyFont="1" applyFill="1" applyBorder="1"/>
    <xf numFmtId="169" fontId="12" fillId="0" borderId="36" xfId="1" applyNumberFormat="1" applyFont="1" applyFill="1" applyBorder="1"/>
    <xf numFmtId="3" fontId="6" fillId="0" borderId="47" xfId="0" applyNumberFormat="1" applyFont="1" applyBorder="1"/>
    <xf numFmtId="3" fontId="6" fillId="0" borderId="48" xfId="0" applyNumberFormat="1" applyFont="1" applyBorder="1"/>
    <xf numFmtId="3" fontId="6" fillId="0" borderId="38" xfId="0" applyNumberFormat="1" applyFont="1" applyBorder="1"/>
    <xf numFmtId="3" fontId="6" fillId="0" borderId="46" xfId="0" applyNumberFormat="1" applyFont="1" applyBorder="1"/>
    <xf numFmtId="169" fontId="12" fillId="0" borderId="28" xfId="1" applyNumberFormat="1" applyFont="1" applyFill="1" applyBorder="1"/>
    <xf numFmtId="169" fontId="12" fillId="0" borderId="30" xfId="1" applyNumberFormat="1" applyFont="1" applyFill="1" applyBorder="1"/>
    <xf numFmtId="169" fontId="12" fillId="0" borderId="35" xfId="1" applyNumberFormat="1" applyFont="1" applyFill="1" applyBorder="1"/>
    <xf numFmtId="0" fontId="12" fillId="3" borderId="29" xfId="0" applyFont="1" applyFill="1" applyBorder="1" applyAlignment="1">
      <alignment horizontal="right"/>
    </xf>
    <xf numFmtId="0" fontId="12" fillId="3" borderId="30" xfId="0" applyFont="1" applyFill="1" applyBorder="1" applyAlignment="1">
      <alignment horizontal="right"/>
    </xf>
    <xf numFmtId="0" fontId="12" fillId="3" borderId="32" xfId="0" applyFont="1" applyFill="1" applyBorder="1" applyAlignment="1">
      <alignment horizontal="right"/>
    </xf>
    <xf numFmtId="0" fontId="12" fillId="3" borderId="28" xfId="0" applyFont="1" applyFill="1" applyBorder="1" applyAlignment="1">
      <alignment horizontal="right"/>
    </xf>
    <xf numFmtId="0" fontId="12" fillId="3" borderId="34" xfId="0" applyFont="1" applyFill="1" applyBorder="1" applyAlignment="1">
      <alignment horizontal="right"/>
    </xf>
    <xf numFmtId="0" fontId="12" fillId="3" borderId="35" xfId="0" applyFont="1" applyFill="1" applyBorder="1" applyAlignment="1">
      <alignment horizontal="right"/>
    </xf>
    <xf numFmtId="164" fontId="12" fillId="0" borderId="30" xfId="2" applyNumberFormat="1" applyFont="1" applyBorder="1"/>
    <xf numFmtId="164" fontId="12" fillId="0" borderId="28" xfId="2" applyNumberFormat="1" applyFont="1" applyBorder="1"/>
    <xf numFmtId="164" fontId="12" fillId="0" borderId="31" xfId="2" applyNumberFormat="1" applyFont="1" applyBorder="1"/>
    <xf numFmtId="164" fontId="12" fillId="0" borderId="33" xfId="2" applyNumberFormat="1" applyFont="1" applyBorder="1"/>
    <xf numFmtId="169" fontId="12" fillId="0" borderId="29" xfId="1" applyNumberFormat="1" applyFont="1" applyFill="1" applyBorder="1"/>
    <xf numFmtId="169" fontId="12" fillId="0" borderId="32" xfId="1" applyNumberFormat="1" applyFont="1" applyFill="1" applyBorder="1"/>
    <xf numFmtId="164" fontId="6" fillId="0" borderId="45" xfId="2" applyNumberFormat="1" applyFont="1" applyBorder="1"/>
    <xf numFmtId="164" fontId="6" fillId="0" borderId="49" xfId="2" applyNumberFormat="1" applyFont="1" applyBorder="1"/>
    <xf numFmtId="0" fontId="15" fillId="0" borderId="0" xfId="0" applyFont="1"/>
    <xf numFmtId="0" fontId="17" fillId="0" borderId="0" xfId="0" applyFont="1"/>
    <xf numFmtId="0" fontId="11" fillId="0" borderId="0" xfId="0" applyFont="1"/>
    <xf numFmtId="1" fontId="15" fillId="0" borderId="0" xfId="0" applyNumberFormat="1" applyFont="1"/>
    <xf numFmtId="3" fontId="13" fillId="2" borderId="26" xfId="11" applyNumberFormat="1" applyFont="1" applyFill="1" applyBorder="1" applyAlignment="1">
      <alignment horizontal="right" vertical="center"/>
    </xf>
    <xf numFmtId="3" fontId="13" fillId="0" borderId="26" xfId="11" applyNumberFormat="1" applyFont="1" applyBorder="1" applyAlignment="1">
      <alignment horizontal="right" vertical="center"/>
    </xf>
    <xf numFmtId="3" fontId="13" fillId="2" borderId="0" xfId="11" applyNumberFormat="1" applyFont="1" applyFill="1" applyBorder="1" applyAlignment="1"/>
    <xf numFmtId="3" fontId="12" fillId="0" borderId="0" xfId="11" applyNumberFormat="1" applyFont="1" applyBorder="1" applyAlignment="1">
      <alignment horizontal="right"/>
    </xf>
    <xf numFmtId="0" fontId="12" fillId="0" borderId="0" xfId="0" applyFont="1"/>
    <xf numFmtId="3" fontId="13" fillId="2" borderId="27" xfId="11" applyNumberFormat="1" applyFont="1" applyFill="1" applyBorder="1" applyAlignment="1"/>
    <xf numFmtId="3" fontId="12" fillId="0" borderId="27" xfId="11" applyNumberFormat="1" applyFont="1" applyBorder="1" applyAlignment="1">
      <alignment horizontal="right"/>
    </xf>
    <xf numFmtId="0" fontId="12" fillId="3" borderId="31" xfId="0" applyFont="1" applyFill="1" applyBorder="1" applyAlignment="1">
      <alignment horizontal="right"/>
    </xf>
    <xf numFmtId="0" fontId="12" fillId="3" borderId="33" xfId="0" applyFont="1" applyFill="1" applyBorder="1" applyAlignment="1">
      <alignment horizontal="right"/>
    </xf>
    <xf numFmtId="0" fontId="12" fillId="3" borderId="36" xfId="0" applyFont="1" applyFill="1" applyBorder="1" applyAlignment="1">
      <alignment horizontal="right"/>
    </xf>
    <xf numFmtId="169" fontId="12" fillId="0" borderId="34" xfId="1" applyNumberFormat="1" applyFont="1" applyFill="1" applyBorder="1"/>
    <xf numFmtId="164" fontId="12" fillId="0" borderId="35" xfId="2" applyNumberFormat="1" applyFont="1" applyBorder="1"/>
    <xf numFmtId="164" fontId="12" fillId="0" borderId="36" xfId="2" applyNumberFormat="1" applyFont="1" applyBorder="1"/>
    <xf numFmtId="0" fontId="5" fillId="4" borderId="0" xfId="0" applyFont="1" applyFill="1" applyAlignment="1"/>
    <xf numFmtId="0" fontId="5" fillId="4" borderId="0" xfId="0" applyFont="1" applyFill="1"/>
    <xf numFmtId="2" fontId="5" fillId="0" borderId="0" xfId="0" applyNumberFormat="1" applyFont="1"/>
    <xf numFmtId="0" fontId="6" fillId="0" borderId="23" xfId="0" applyFont="1" applyBorder="1"/>
    <xf numFmtId="0" fontId="6" fillId="0" borderId="60" xfId="0" applyFont="1" applyBorder="1"/>
    <xf numFmtId="2" fontId="6" fillId="0" borderId="0" xfId="0" applyNumberFormat="1" applyFont="1"/>
    <xf numFmtId="1" fontId="5" fillId="0" borderId="28" xfId="0" applyNumberFormat="1" applyFont="1" applyBorder="1"/>
    <xf numFmtId="1" fontId="5" fillId="0" borderId="29" xfId="0" applyNumberFormat="1" applyFont="1" applyBorder="1"/>
    <xf numFmtId="1" fontId="5" fillId="0" borderId="30" xfId="0" applyNumberFormat="1" applyFont="1" applyBorder="1"/>
    <xf numFmtId="1" fontId="5" fillId="0" borderId="31" xfId="0" applyNumberFormat="1" applyFont="1" applyBorder="1"/>
    <xf numFmtId="1" fontId="5" fillId="0" borderId="32" xfId="0" applyNumberFormat="1" applyFont="1" applyBorder="1"/>
    <xf numFmtId="1" fontId="5" fillId="0" borderId="33" xfId="0" applyNumberFormat="1" applyFont="1" applyBorder="1"/>
    <xf numFmtId="1" fontId="5" fillId="0" borderId="34" xfId="0" applyNumberFormat="1" applyFont="1" applyBorder="1"/>
    <xf numFmtId="1" fontId="5" fillId="0" borderId="35" xfId="0" applyNumberFormat="1" applyFont="1" applyBorder="1"/>
    <xf numFmtId="1" fontId="5" fillId="0" borderId="36" xfId="0" applyNumberFormat="1" applyFont="1" applyBorder="1"/>
    <xf numFmtId="0" fontId="6" fillId="0" borderId="61" xfId="0" applyFont="1" applyBorder="1" applyAlignment="1">
      <alignment horizontal="center" wrapText="1"/>
    </xf>
    <xf numFmtId="0" fontId="6" fillId="0" borderId="62" xfId="0" applyFont="1" applyBorder="1"/>
    <xf numFmtId="3" fontId="5" fillId="4" borderId="0" xfId="0" applyNumberFormat="1" applyFont="1" applyFill="1" applyAlignment="1"/>
    <xf numFmtId="3" fontId="5" fillId="4" borderId="0" xfId="0" applyNumberFormat="1" applyFont="1" applyFill="1"/>
    <xf numFmtId="3" fontId="5" fillId="6" borderId="0" xfId="0" applyNumberFormat="1" applyFont="1" applyFill="1" applyAlignment="1">
      <alignment horizontal="left"/>
    </xf>
    <xf numFmtId="3" fontId="5" fillId="6" borderId="0" xfId="0" applyNumberFormat="1" applyFont="1" applyFill="1"/>
    <xf numFmtId="3" fontId="18" fillId="6" borderId="0" xfId="0" applyNumberFormat="1" applyFont="1" applyFill="1"/>
    <xf numFmtId="3" fontId="19" fillId="0" borderId="0" xfId="0" applyNumberFormat="1" applyFont="1"/>
    <xf numFmtId="3" fontId="6" fillId="0" borderId="0" xfId="0" applyNumberFormat="1" applyFont="1" applyAlignment="1">
      <alignment horizontal="left" vertical="center"/>
    </xf>
    <xf numFmtId="3" fontId="6" fillId="0" borderId="5" xfId="0" applyNumberFormat="1" applyFont="1" applyBorder="1" applyAlignment="1">
      <alignment horizontal="center" wrapText="1"/>
    </xf>
    <xf numFmtId="172" fontId="5" fillId="0" borderId="57" xfId="0" applyNumberFormat="1" applyFont="1" applyBorder="1"/>
    <xf numFmtId="172" fontId="5" fillId="0" borderId="64" xfId="0" applyNumberFormat="1" applyFont="1" applyBorder="1"/>
    <xf numFmtId="172" fontId="5" fillId="0" borderId="66" xfId="0" applyNumberFormat="1" applyFont="1" applyBorder="1"/>
    <xf numFmtId="172" fontId="5" fillId="0" borderId="67" xfId="0" applyNumberFormat="1" applyFont="1" applyBorder="1"/>
    <xf numFmtId="172" fontId="5" fillId="0" borderId="68" xfId="0" applyNumberFormat="1" applyFont="1" applyBorder="1"/>
    <xf numFmtId="3" fontId="5" fillId="0" borderId="69" xfId="0" applyNumberFormat="1" applyFont="1" applyBorder="1"/>
    <xf numFmtId="3" fontId="5" fillId="0" borderId="67" xfId="0" applyNumberFormat="1" applyFont="1" applyBorder="1"/>
    <xf numFmtId="3" fontId="5" fillId="0" borderId="70" xfId="0" applyNumberFormat="1" applyFont="1" applyBorder="1"/>
    <xf numFmtId="3" fontId="5" fillId="0" borderId="71" xfId="0" applyNumberFormat="1" applyFont="1" applyBorder="1"/>
    <xf numFmtId="3" fontId="5" fillId="0" borderId="71" xfId="0" applyNumberFormat="1" applyFont="1" applyBorder="1" applyAlignment="1">
      <alignment horizontal="right"/>
    </xf>
    <xf numFmtId="3" fontId="5" fillId="0" borderId="72" xfId="0" applyNumberFormat="1" applyFont="1" applyBorder="1"/>
    <xf numFmtId="172" fontId="5" fillId="0" borderId="8" xfId="0" applyNumberFormat="1" applyFont="1" applyBorder="1"/>
    <xf numFmtId="172" fontId="5" fillId="0" borderId="58" xfId="0" applyNumberFormat="1" applyFont="1" applyBorder="1"/>
    <xf numFmtId="172" fontId="5" fillId="0" borderId="9" xfId="0" applyNumberFormat="1" applyFont="1" applyBorder="1"/>
    <xf numFmtId="172" fontId="5" fillId="0" borderId="71" xfId="0" applyNumberFormat="1" applyFont="1" applyBorder="1"/>
    <xf numFmtId="172" fontId="5" fillId="0" borderId="59" xfId="0" applyNumberFormat="1" applyFont="1" applyBorder="1"/>
    <xf numFmtId="3" fontId="6" fillId="0" borderId="2" xfId="0" applyNumberFormat="1" applyFont="1" applyFill="1" applyBorder="1" applyAlignment="1">
      <alignment wrapText="1"/>
    </xf>
    <xf numFmtId="3" fontId="6" fillId="0" borderId="60" xfId="0" applyNumberFormat="1" applyFont="1" applyBorder="1"/>
    <xf numFmtId="3" fontId="6" fillId="0" borderId="5" xfId="0" applyNumberFormat="1" applyFont="1" applyBorder="1"/>
    <xf numFmtId="3" fontId="5" fillId="0" borderId="0" xfId="0" applyNumberFormat="1" applyFont="1" applyAlignment="1"/>
    <xf numFmtId="3" fontId="6" fillId="0" borderId="15" xfId="0" applyNumberFormat="1" applyFont="1" applyBorder="1" applyAlignment="1">
      <alignment horizontal="center" wrapText="1"/>
    </xf>
    <xf numFmtId="3" fontId="21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center" wrapText="1"/>
    </xf>
    <xf numFmtId="3" fontId="5" fillId="0" borderId="29" xfId="0" applyNumberFormat="1" applyFont="1" applyBorder="1"/>
    <xf numFmtId="3" fontId="5" fillId="0" borderId="30" xfId="0" applyNumberFormat="1" applyFont="1" applyBorder="1"/>
    <xf numFmtId="3" fontId="5" fillId="0" borderId="31" xfId="0" applyNumberFormat="1" applyFont="1" applyBorder="1"/>
    <xf numFmtId="3" fontId="22" fillId="0" borderId="0" xfId="0" applyNumberFormat="1" applyFont="1"/>
    <xf numFmtId="3" fontId="22" fillId="0" borderId="0" xfId="0" applyNumberFormat="1" applyFont="1" applyAlignment="1">
      <alignment horizontal="right"/>
    </xf>
    <xf numFmtId="3" fontId="5" fillId="0" borderId="32" xfId="0" applyNumberFormat="1" applyFont="1" applyBorder="1"/>
    <xf numFmtId="3" fontId="5" fillId="0" borderId="28" xfId="0" applyNumberFormat="1" applyFont="1" applyBorder="1"/>
    <xf numFmtId="3" fontId="5" fillId="0" borderId="33" xfId="0" applyNumberFormat="1" applyFont="1" applyBorder="1"/>
    <xf numFmtId="3" fontId="5" fillId="0" borderId="34" xfId="0" applyNumberFormat="1" applyFont="1" applyBorder="1"/>
    <xf numFmtId="3" fontId="5" fillId="0" borderId="35" xfId="0" applyNumberFormat="1" applyFont="1" applyBorder="1"/>
    <xf numFmtId="3" fontId="5" fillId="0" borderId="36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21" fillId="0" borderId="0" xfId="0" applyNumberFormat="1" applyFont="1"/>
    <xf numFmtId="3" fontId="21" fillId="0" borderId="0" xfId="0" applyNumberFormat="1" applyFont="1" applyAlignment="1">
      <alignment horizontal="right"/>
    </xf>
    <xf numFmtId="3" fontId="5" fillId="0" borderId="1" xfId="0" applyNumberFormat="1" applyFont="1" applyBorder="1"/>
    <xf numFmtId="3" fontId="5" fillId="0" borderId="16" xfId="0" applyNumberFormat="1" applyFont="1" applyBorder="1"/>
    <xf numFmtId="3" fontId="5" fillId="0" borderId="15" xfId="0" applyNumberFormat="1" applyFont="1" applyBorder="1"/>
    <xf numFmtId="3" fontId="5" fillId="0" borderId="0" xfId="0" applyNumberFormat="1" applyFont="1" applyFill="1" applyAlignment="1">
      <alignment horizontal="left"/>
    </xf>
    <xf numFmtId="172" fontId="5" fillId="0" borderId="73" xfId="0" applyNumberFormat="1" applyFont="1" applyBorder="1"/>
    <xf numFmtId="3" fontId="6" fillId="0" borderId="23" xfId="0" applyNumberFormat="1" applyFont="1" applyFill="1" applyBorder="1" applyAlignment="1">
      <alignment wrapText="1"/>
    </xf>
    <xf numFmtId="3" fontId="6" fillId="0" borderId="29" xfId="0" applyNumberFormat="1" applyFont="1" applyBorder="1" applyAlignment="1">
      <alignment horizontal="center"/>
    </xf>
    <xf numFmtId="3" fontId="6" fillId="0" borderId="30" xfId="0" applyNumberFormat="1" applyFont="1" applyFill="1" applyBorder="1" applyAlignment="1">
      <alignment wrapText="1"/>
    </xf>
    <xf numFmtId="3" fontId="6" fillId="0" borderId="30" xfId="0" applyNumberFormat="1" applyFont="1" applyBorder="1"/>
    <xf numFmtId="3" fontId="6" fillId="0" borderId="31" xfId="0" applyNumberFormat="1" applyFont="1" applyBorder="1"/>
    <xf numFmtId="3" fontId="6" fillId="0" borderId="32" xfId="0" applyNumberFormat="1" applyFont="1" applyBorder="1" applyAlignment="1">
      <alignment horizontal="center"/>
    </xf>
    <xf numFmtId="3" fontId="6" fillId="0" borderId="34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5" fillId="0" borderId="28" xfId="0" applyNumberFormat="1" applyFont="1" applyFill="1" applyBorder="1" applyAlignment="1">
      <alignment wrapText="1"/>
    </xf>
    <xf numFmtId="3" fontId="5" fillId="0" borderId="34" xfId="0" applyNumberFormat="1" applyFont="1" applyBorder="1" applyAlignment="1">
      <alignment horizontal="center"/>
    </xf>
    <xf numFmtId="3" fontId="5" fillId="0" borderId="35" xfId="0" applyNumberFormat="1" applyFont="1" applyFill="1" applyBorder="1" applyAlignment="1">
      <alignment wrapText="1"/>
    </xf>
    <xf numFmtId="3" fontId="5" fillId="0" borderId="12" xfId="0" applyNumberFormat="1" applyFont="1" applyBorder="1" applyAlignment="1">
      <alignment horizontal="center"/>
    </xf>
    <xf numFmtId="3" fontId="5" fillId="0" borderId="23" xfId="0" applyNumberFormat="1" applyFont="1" applyFill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Fill="1" applyBorder="1" applyAlignment="1">
      <alignment wrapText="1"/>
    </xf>
    <xf numFmtId="172" fontId="5" fillId="0" borderId="10" xfId="0" applyNumberFormat="1" applyFont="1" applyBorder="1"/>
    <xf numFmtId="172" fontId="5" fillId="0" borderId="74" xfId="0" applyNumberFormat="1" applyFont="1" applyBorder="1"/>
    <xf numFmtId="172" fontId="5" fillId="0" borderId="11" xfId="0" applyNumberFormat="1" applyFont="1" applyBorder="1"/>
    <xf numFmtId="172" fontId="5" fillId="0" borderId="75" xfId="0" applyNumberFormat="1" applyFont="1" applyBorder="1"/>
    <xf numFmtId="3" fontId="5" fillId="0" borderId="75" xfId="0" applyNumberFormat="1" applyFont="1" applyBorder="1"/>
    <xf numFmtId="3" fontId="6" fillId="0" borderId="62" xfId="0" applyNumberFormat="1" applyFont="1" applyBorder="1"/>
    <xf numFmtId="3" fontId="6" fillId="0" borderId="19" xfId="0" applyNumberFormat="1" applyFont="1" applyBorder="1"/>
    <xf numFmtId="3" fontId="5" fillId="0" borderId="68" xfId="0" applyNumberFormat="1" applyFont="1" applyBorder="1"/>
    <xf numFmtId="3" fontId="5" fillId="0" borderId="59" xfId="0" applyNumberFormat="1" applyFont="1" applyBorder="1"/>
    <xf numFmtId="3" fontId="5" fillId="0" borderId="40" xfId="0" applyNumberFormat="1" applyFont="1" applyBorder="1"/>
    <xf numFmtId="3" fontId="5" fillId="0" borderId="41" xfId="0" applyNumberFormat="1" applyFont="1" applyBorder="1"/>
    <xf numFmtId="3" fontId="5" fillId="0" borderId="42" xfId="0" applyNumberFormat="1" applyFont="1" applyBorder="1"/>
    <xf numFmtId="3" fontId="5" fillId="0" borderId="73" xfId="0" applyNumberFormat="1" applyFont="1" applyBorder="1"/>
    <xf numFmtId="0" fontId="23" fillId="0" borderId="0" xfId="0" applyFont="1" applyFill="1" applyAlignment="1"/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23" fillId="0" borderId="6" xfId="0" applyFont="1" applyFill="1" applyBorder="1" applyAlignment="1">
      <alignment horizontal="center"/>
    </xf>
    <xf numFmtId="0" fontId="23" fillId="0" borderId="7" xfId="0" applyFont="1" applyFill="1" applyBorder="1" applyAlignment="1">
      <alignment wrapText="1"/>
    </xf>
    <xf numFmtId="1" fontId="24" fillId="0" borderId="29" xfId="0" applyNumberFormat="1" applyFont="1" applyBorder="1"/>
    <xf numFmtId="1" fontId="24" fillId="0" borderId="30" xfId="0" applyNumberFormat="1" applyFont="1" applyBorder="1"/>
    <xf numFmtId="1" fontId="25" fillId="3" borderId="30" xfId="0" applyNumberFormat="1" applyFont="1" applyFill="1" applyBorder="1" applyAlignment="1">
      <alignment horizontal="right"/>
    </xf>
    <xf numFmtId="1" fontId="26" fillId="3" borderId="30" xfId="0" applyNumberFormat="1" applyFont="1" applyFill="1" applyBorder="1" applyAlignment="1">
      <alignment horizontal="right"/>
    </xf>
    <xf numFmtId="164" fontId="24" fillId="0" borderId="30" xfId="2" applyNumberFormat="1" applyFont="1" applyFill="1" applyBorder="1"/>
    <xf numFmtId="1" fontId="24" fillId="0" borderId="30" xfId="0" applyNumberFormat="1" applyFont="1" applyFill="1" applyBorder="1"/>
    <xf numFmtId="1" fontId="27" fillId="0" borderId="30" xfId="0" applyNumberFormat="1" applyFont="1" applyFill="1" applyBorder="1" applyAlignment="1">
      <alignment horizontal="right"/>
    </xf>
    <xf numFmtId="1" fontId="24" fillId="0" borderId="30" xfId="0" applyNumberFormat="1" applyFont="1" applyFill="1" applyBorder="1" applyAlignment="1">
      <alignment horizontal="right"/>
    </xf>
    <xf numFmtId="164" fontId="24" fillId="0" borderId="31" xfId="2" applyNumberFormat="1" applyFont="1" applyFill="1" applyBorder="1"/>
    <xf numFmtId="0" fontId="23" fillId="0" borderId="8" xfId="0" applyFont="1" applyFill="1" applyBorder="1" applyAlignment="1">
      <alignment horizontal="center"/>
    </xf>
    <xf numFmtId="0" fontId="23" fillId="0" borderId="9" xfId="0" applyFont="1" applyFill="1" applyBorder="1" applyAlignment="1">
      <alignment wrapText="1"/>
    </xf>
    <xf numFmtId="1" fontId="24" fillId="0" borderId="32" xfId="0" applyNumberFormat="1" applyFont="1" applyBorder="1"/>
    <xf numFmtId="1" fontId="24" fillId="0" borderId="28" xfId="0" applyNumberFormat="1" applyFont="1" applyBorder="1"/>
    <xf numFmtId="1" fontId="25" fillId="3" borderId="28" xfId="0" applyNumberFormat="1" applyFont="1" applyFill="1" applyBorder="1" applyAlignment="1">
      <alignment horizontal="right"/>
    </xf>
    <xf numFmtId="1" fontId="26" fillId="3" borderId="28" xfId="0" applyNumberFormat="1" applyFont="1" applyFill="1" applyBorder="1" applyAlignment="1">
      <alignment horizontal="right"/>
    </xf>
    <xf numFmtId="164" fontId="24" fillId="0" borderId="28" xfId="2" applyNumberFormat="1" applyFont="1" applyFill="1" applyBorder="1"/>
    <xf numFmtId="1" fontId="24" fillId="0" borderId="28" xfId="0" applyNumberFormat="1" applyFont="1" applyFill="1" applyBorder="1"/>
    <xf numFmtId="1" fontId="27" fillId="0" borderId="28" xfId="0" applyNumberFormat="1" applyFont="1" applyFill="1" applyBorder="1" applyAlignment="1">
      <alignment horizontal="right"/>
    </xf>
    <xf numFmtId="1" fontId="24" fillId="0" borderId="28" xfId="0" applyNumberFormat="1" applyFont="1" applyFill="1" applyBorder="1" applyAlignment="1">
      <alignment horizontal="right"/>
    </xf>
    <xf numFmtId="164" fontId="24" fillId="0" borderId="33" xfId="2" applyNumberFormat="1" applyFont="1" applyFill="1" applyBorder="1"/>
    <xf numFmtId="0" fontId="23" fillId="0" borderId="10" xfId="0" applyFont="1" applyFill="1" applyBorder="1" applyAlignment="1">
      <alignment horizontal="center"/>
    </xf>
    <xf numFmtId="0" fontId="23" fillId="0" borderId="11" xfId="0" applyFont="1" applyFill="1" applyBorder="1" applyAlignment="1">
      <alignment wrapText="1"/>
    </xf>
    <xf numFmtId="0" fontId="18" fillId="0" borderId="0" xfId="0" applyFont="1"/>
    <xf numFmtId="0" fontId="18" fillId="0" borderId="29" xfId="0" applyFont="1" applyBorder="1" applyAlignment="1">
      <alignment horizontal="center"/>
    </xf>
    <xf numFmtId="0" fontId="18" fillId="0" borderId="30" xfId="0" applyFont="1" applyFill="1" applyBorder="1" applyAlignment="1">
      <alignment wrapText="1"/>
    </xf>
    <xf numFmtId="1" fontId="24" fillId="0" borderId="40" xfId="0" applyNumberFormat="1" applyFont="1" applyBorder="1"/>
    <xf numFmtId="1" fontId="24" fillId="0" borderId="41" xfId="0" applyNumberFormat="1" applyFont="1" applyBorder="1"/>
    <xf numFmtId="1" fontId="25" fillId="3" borderId="41" xfId="0" applyNumberFormat="1" applyFont="1" applyFill="1" applyBorder="1" applyAlignment="1">
      <alignment horizontal="right"/>
    </xf>
    <xf numFmtId="1" fontId="26" fillId="3" borderId="41" xfId="0" applyNumberFormat="1" applyFont="1" applyFill="1" applyBorder="1" applyAlignment="1">
      <alignment horizontal="right"/>
    </xf>
    <xf numFmtId="164" fontId="24" fillId="0" borderId="41" xfId="2" applyNumberFormat="1" applyFont="1" applyFill="1" applyBorder="1"/>
    <xf numFmtId="1" fontId="24" fillId="0" borderId="41" xfId="0" applyNumberFormat="1" applyFont="1" applyFill="1" applyBorder="1"/>
    <xf numFmtId="1" fontId="27" fillId="0" borderId="41" xfId="0" applyNumberFormat="1" applyFont="1" applyFill="1" applyBorder="1" applyAlignment="1">
      <alignment horizontal="right"/>
    </xf>
    <xf numFmtId="1" fontId="24" fillId="0" borderId="41" xfId="0" applyNumberFormat="1" applyFont="1" applyFill="1" applyBorder="1" applyAlignment="1">
      <alignment horizontal="right"/>
    </xf>
    <xf numFmtId="164" fontId="24" fillId="0" borderId="42" xfId="2" applyNumberFormat="1" applyFont="1" applyFill="1" applyBorder="1"/>
    <xf numFmtId="0" fontId="18" fillId="0" borderId="28" xfId="0" applyFont="1" applyFill="1" applyBorder="1" applyAlignment="1">
      <alignment wrapText="1"/>
    </xf>
    <xf numFmtId="1" fontId="18" fillId="0" borderId="28" xfId="0" applyNumberFormat="1" applyFont="1" applyBorder="1"/>
    <xf numFmtId="0" fontId="18" fillId="0" borderId="28" xfId="0" applyFont="1" applyBorder="1"/>
    <xf numFmtId="168" fontId="25" fillId="3" borderId="28" xfId="2" applyNumberFormat="1" applyFont="1" applyFill="1" applyBorder="1" applyAlignment="1">
      <alignment horizontal="right" vertical="center"/>
    </xf>
    <xf numFmtId="1" fontId="18" fillId="0" borderId="30" xfId="0" applyNumberFormat="1" applyFont="1" applyBorder="1"/>
    <xf numFmtId="164" fontId="18" fillId="0" borderId="30" xfId="2" applyNumberFormat="1" applyFont="1" applyBorder="1"/>
    <xf numFmtId="0" fontId="18" fillId="0" borderId="30" xfId="0" applyFont="1" applyBorder="1"/>
    <xf numFmtId="164" fontId="18" fillId="0" borderId="31" xfId="2" applyNumberFormat="1" applyFont="1" applyBorder="1"/>
    <xf numFmtId="0" fontId="18" fillId="0" borderId="32" xfId="0" applyFont="1" applyBorder="1" applyAlignment="1">
      <alignment horizontal="center"/>
    </xf>
    <xf numFmtId="164" fontId="18" fillId="0" borderId="33" xfId="2" applyNumberFormat="1" applyFont="1" applyBorder="1"/>
    <xf numFmtId="0" fontId="18" fillId="0" borderId="34" xfId="0" applyFont="1" applyBorder="1" applyAlignment="1">
      <alignment horizontal="center"/>
    </xf>
    <xf numFmtId="0" fontId="18" fillId="0" borderId="35" xfId="0" applyFont="1" applyFill="1" applyBorder="1" applyAlignment="1">
      <alignment wrapText="1"/>
    </xf>
    <xf numFmtId="1" fontId="18" fillId="0" borderId="35" xfId="0" applyNumberFormat="1" applyFont="1" applyBorder="1"/>
    <xf numFmtId="0" fontId="18" fillId="0" borderId="35" xfId="0" applyFont="1" applyBorder="1"/>
    <xf numFmtId="164" fontId="18" fillId="0" borderId="35" xfId="2" applyNumberFormat="1" applyFont="1" applyBorder="1"/>
    <xf numFmtId="164" fontId="18" fillId="0" borderId="36" xfId="2" applyNumberFormat="1" applyFont="1" applyBorder="1"/>
    <xf numFmtId="0" fontId="23" fillId="4" borderId="0" xfId="0" applyFont="1" applyFill="1" applyAlignment="1"/>
    <xf numFmtId="0" fontId="23" fillId="4" borderId="0" xfId="0" applyFont="1" applyFill="1"/>
    <xf numFmtId="0" fontId="23" fillId="5" borderId="0" xfId="0" applyFont="1" applyFill="1" applyAlignment="1"/>
    <xf numFmtId="0" fontId="23" fillId="5" borderId="0" xfId="0" applyFont="1" applyFill="1"/>
    <xf numFmtId="0" fontId="18" fillId="0" borderId="60" xfId="0" applyFont="1" applyBorder="1" applyAlignment="1">
      <alignment horizontal="left" vertical="center"/>
    </xf>
    <xf numFmtId="0" fontId="18" fillId="0" borderId="63" xfId="0" applyFont="1" applyBorder="1" applyAlignment="1">
      <alignment horizontal="center" wrapText="1"/>
    </xf>
    <xf numFmtId="0" fontId="18" fillId="0" borderId="60" xfId="0" applyFont="1" applyBorder="1" applyAlignment="1">
      <alignment horizontal="left"/>
    </xf>
    <xf numFmtId="0" fontId="18" fillId="0" borderId="63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0" xfId="0" applyFont="1" applyFill="1" applyAlignment="1">
      <alignment horizontal="center" wrapText="1"/>
    </xf>
    <xf numFmtId="0" fontId="23" fillId="0" borderId="65" xfId="0" applyFont="1" applyBorder="1" applyAlignment="1">
      <alignment horizontal="center" wrapText="1"/>
    </xf>
    <xf numFmtId="0" fontId="23" fillId="0" borderId="18" xfId="0" applyFont="1" applyBorder="1" applyAlignment="1">
      <alignment horizontal="center" wrapText="1"/>
    </xf>
    <xf numFmtId="0" fontId="26" fillId="3" borderId="29" xfId="0" applyFont="1" applyFill="1" applyBorder="1" applyAlignment="1">
      <alignment horizontal="right"/>
    </xf>
    <xf numFmtId="0" fontId="26" fillId="3" borderId="30" xfId="0" applyFont="1" applyFill="1" applyBorder="1" applyAlignment="1">
      <alignment horizontal="right"/>
    </xf>
    <xf numFmtId="2" fontId="26" fillId="3" borderId="30" xfId="0" applyNumberFormat="1" applyFont="1" applyFill="1" applyBorder="1" applyAlignment="1">
      <alignment horizontal="right"/>
    </xf>
    <xf numFmtId="171" fontId="26" fillId="3" borderId="31" xfId="0" applyNumberFormat="1" applyFont="1" applyFill="1" applyBorder="1" applyAlignment="1">
      <alignment horizontal="right"/>
    </xf>
    <xf numFmtId="2" fontId="23" fillId="0" borderId="0" xfId="0" applyNumberFormat="1" applyFont="1"/>
    <xf numFmtId="0" fontId="26" fillId="3" borderId="32" xfId="0" applyFont="1" applyFill="1" applyBorder="1" applyAlignment="1">
      <alignment horizontal="right"/>
    </xf>
    <xf numFmtId="0" fontId="26" fillId="3" borderId="28" xfId="0" applyFont="1" applyFill="1" applyBorder="1" applyAlignment="1">
      <alignment horizontal="right"/>
    </xf>
    <xf numFmtId="2" fontId="26" fillId="3" borderId="28" xfId="0" applyNumberFormat="1" applyFont="1" applyFill="1" applyBorder="1" applyAlignment="1">
      <alignment horizontal="right"/>
    </xf>
    <xf numFmtId="171" fontId="26" fillId="3" borderId="33" xfId="0" applyNumberFormat="1" applyFont="1" applyFill="1" applyBorder="1" applyAlignment="1">
      <alignment horizontal="right"/>
    </xf>
    <xf numFmtId="0" fontId="18" fillId="0" borderId="0" xfId="0" applyFont="1" applyFill="1"/>
    <xf numFmtId="2" fontId="18" fillId="0" borderId="0" xfId="0" applyNumberFormat="1" applyFont="1"/>
    <xf numFmtId="0" fontId="26" fillId="3" borderId="40" xfId="0" applyFont="1" applyFill="1" applyBorder="1" applyAlignment="1">
      <alignment horizontal="right"/>
    </xf>
    <xf numFmtId="0" fontId="26" fillId="3" borderId="41" xfId="0" applyFont="1" applyFill="1" applyBorder="1" applyAlignment="1">
      <alignment horizontal="right"/>
    </xf>
    <xf numFmtId="2" fontId="26" fillId="3" borderId="41" xfId="0" applyNumberFormat="1" applyFont="1" applyFill="1" applyBorder="1" applyAlignment="1">
      <alignment horizontal="right"/>
    </xf>
    <xf numFmtId="171" fontId="26" fillId="3" borderId="42" xfId="0" applyNumberFormat="1" applyFont="1" applyFill="1" applyBorder="1" applyAlignment="1">
      <alignment horizontal="right"/>
    </xf>
    <xf numFmtId="0" fontId="23" fillId="0" borderId="28" xfId="0" applyFont="1" applyBorder="1" applyAlignment="1">
      <alignment horizontal="center"/>
    </xf>
    <xf numFmtId="0" fontId="23" fillId="0" borderId="28" xfId="0" applyFont="1" applyFill="1" applyBorder="1" applyAlignment="1">
      <alignment wrapText="1"/>
    </xf>
    <xf numFmtId="169" fontId="23" fillId="0" borderId="28" xfId="0" applyNumberFormat="1" applyFont="1" applyBorder="1"/>
    <xf numFmtId="170" fontId="23" fillId="0" borderId="28" xfId="1" applyNumberFormat="1" applyFont="1" applyBorder="1"/>
    <xf numFmtId="0" fontId="23" fillId="0" borderId="28" xfId="0" applyFont="1" applyBorder="1"/>
    <xf numFmtId="0" fontId="23" fillId="0" borderId="56" xfId="0" applyFont="1" applyBorder="1" applyAlignment="1">
      <alignment horizontal="center"/>
    </xf>
    <xf numFmtId="0" fontId="23" fillId="0" borderId="56" xfId="0" applyFont="1" applyFill="1" applyBorder="1" applyAlignment="1">
      <alignment wrapText="1"/>
    </xf>
    <xf numFmtId="0" fontId="23" fillId="0" borderId="56" xfId="0" applyFont="1" applyBorder="1"/>
    <xf numFmtId="170" fontId="23" fillId="0" borderId="56" xfId="1" applyNumberFormat="1" applyFont="1" applyBorder="1"/>
    <xf numFmtId="169" fontId="18" fillId="0" borderId="30" xfId="0" applyNumberFormat="1" applyFont="1" applyBorder="1"/>
    <xf numFmtId="170" fontId="18" fillId="0" borderId="30" xfId="1" applyNumberFormat="1" applyFont="1" applyBorder="1"/>
    <xf numFmtId="170" fontId="18" fillId="0" borderId="31" xfId="1" applyNumberFormat="1" applyFont="1" applyBorder="1"/>
    <xf numFmtId="0" fontId="23" fillId="0" borderId="32" xfId="0" applyFont="1" applyBorder="1" applyAlignment="1">
      <alignment horizontal="center"/>
    </xf>
    <xf numFmtId="170" fontId="23" fillId="0" borderId="33" xfId="1" applyNumberFormat="1" applyFont="1" applyBorder="1"/>
    <xf numFmtId="0" fontId="23" fillId="0" borderId="34" xfId="0" applyFont="1" applyBorder="1" applyAlignment="1">
      <alignment horizontal="center"/>
    </xf>
    <xf numFmtId="0" fontId="23" fillId="0" borderId="35" xfId="0" applyFont="1" applyFill="1" applyBorder="1" applyAlignment="1">
      <alignment wrapText="1"/>
    </xf>
    <xf numFmtId="0" fontId="23" fillId="0" borderId="35" xfId="0" applyFont="1" applyBorder="1"/>
    <xf numFmtId="170" fontId="23" fillId="0" borderId="35" xfId="1" applyNumberFormat="1" applyFont="1" applyBorder="1"/>
    <xf numFmtId="170" fontId="23" fillId="0" borderId="36" xfId="1" applyNumberFormat="1" applyFont="1" applyBorder="1"/>
    <xf numFmtId="1" fontId="23" fillId="0" borderId="35" xfId="0" applyNumberFormat="1" applyFont="1" applyBorder="1"/>
    <xf numFmtId="3" fontId="5" fillId="6" borderId="0" xfId="0" applyNumberFormat="1" applyFont="1" applyFill="1" applyAlignment="1">
      <alignment horizontal="center"/>
    </xf>
    <xf numFmtId="3" fontId="6" fillId="0" borderId="21" xfId="0" applyNumberFormat="1" applyFont="1" applyBorder="1" applyAlignment="1">
      <alignment horizontal="center" wrapText="1"/>
    </xf>
    <xf numFmtId="3" fontId="5" fillId="0" borderId="78" xfId="0" applyNumberFormat="1" applyFont="1" applyBorder="1" applyAlignment="1">
      <alignment horizontal="center"/>
    </xf>
    <xf numFmtId="3" fontId="5" fillId="0" borderId="79" xfId="0" applyNumberFormat="1" applyFont="1" applyBorder="1"/>
    <xf numFmtId="3" fontId="5" fillId="0" borderId="80" xfId="0" applyNumberFormat="1" applyFont="1" applyFill="1" applyBorder="1" applyAlignment="1">
      <alignment horizontal="center"/>
    </xf>
    <xf numFmtId="3" fontId="5" fillId="0" borderId="81" xfId="0" applyNumberFormat="1" applyFont="1" applyFill="1" applyBorder="1"/>
    <xf numFmtId="3" fontId="5" fillId="0" borderId="80" xfId="0" applyNumberFormat="1" applyFont="1" applyBorder="1" applyAlignment="1">
      <alignment horizontal="center"/>
    </xf>
    <xf numFmtId="3" fontId="5" fillId="0" borderId="81" xfId="0" applyNumberFormat="1" applyFont="1" applyBorder="1"/>
    <xf numFmtId="3" fontId="5" fillId="0" borderId="82" xfId="0" applyNumberFormat="1" applyFont="1" applyBorder="1" applyAlignment="1">
      <alignment horizontal="center"/>
    </xf>
    <xf numFmtId="3" fontId="5" fillId="0" borderId="83" xfId="0" applyNumberFormat="1" applyFont="1" applyBorder="1"/>
    <xf numFmtId="3" fontId="6" fillId="0" borderId="0" xfId="0" applyNumberFormat="1" applyFont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5" fillId="0" borderId="78" xfId="0" applyNumberFormat="1" applyFont="1" applyFill="1" applyBorder="1" applyAlignment="1">
      <alignment horizontal="center"/>
    </xf>
    <xf numFmtId="3" fontId="5" fillId="0" borderId="82" xfId="0" applyNumberFormat="1" applyFont="1" applyFill="1" applyBorder="1" applyAlignment="1">
      <alignment horizontal="center"/>
    </xf>
    <xf numFmtId="3" fontId="6" fillId="0" borderId="39" xfId="0" applyNumberFormat="1" applyFont="1" applyBorder="1" applyAlignment="1">
      <alignment horizontal="center" wrapText="1"/>
    </xf>
    <xf numFmtId="3" fontId="6" fillId="0" borderId="63" xfId="0" applyNumberFormat="1" applyFont="1" applyBorder="1" applyAlignment="1">
      <alignment horizontal="center"/>
    </xf>
    <xf numFmtId="3" fontId="16" fillId="0" borderId="0" xfId="0" applyNumberFormat="1" applyFont="1"/>
    <xf numFmtId="3" fontId="6" fillId="0" borderId="37" xfId="0" applyNumberFormat="1" applyFont="1" applyBorder="1" applyAlignment="1">
      <alignment horizontal="center" wrapText="1"/>
    </xf>
    <xf numFmtId="3" fontId="6" fillId="0" borderId="76" xfId="0" applyNumberFormat="1" applyFont="1" applyBorder="1" applyAlignment="1">
      <alignment horizontal="center" wrapText="1"/>
    </xf>
    <xf numFmtId="3" fontId="6" fillId="0" borderId="84" xfId="0" applyNumberFormat="1" applyFont="1" applyBorder="1" applyAlignment="1">
      <alignment horizontal="center" wrapText="1"/>
    </xf>
    <xf numFmtId="3" fontId="5" fillId="0" borderId="79" xfId="0" applyNumberFormat="1" applyFont="1" applyFill="1" applyBorder="1"/>
    <xf numFmtId="3" fontId="5" fillId="0" borderId="83" xfId="0" applyNumberFormat="1" applyFont="1" applyFill="1" applyBorder="1"/>
    <xf numFmtId="3" fontId="6" fillId="0" borderId="85" xfId="0" applyNumberFormat="1" applyFont="1" applyBorder="1" applyAlignment="1">
      <alignment horizontal="center" wrapText="1"/>
    </xf>
    <xf numFmtId="3" fontId="5" fillId="0" borderId="28" xfId="0" applyNumberFormat="1" applyFont="1" applyFill="1" applyBorder="1"/>
    <xf numFmtId="3" fontId="5" fillId="0" borderId="28" xfId="0" applyNumberFormat="1" applyFont="1" applyFill="1" applyBorder="1" applyAlignment="1">
      <alignment horizontal="center"/>
    </xf>
    <xf numFmtId="3" fontId="5" fillId="0" borderId="30" xfId="0" applyNumberFormat="1" applyFont="1" applyFill="1" applyBorder="1"/>
    <xf numFmtId="3" fontId="5" fillId="0" borderId="30" xfId="0" applyNumberFormat="1" applyFont="1" applyFill="1" applyBorder="1" applyAlignment="1">
      <alignment horizontal="center"/>
    </xf>
    <xf numFmtId="3" fontId="5" fillId="0" borderId="35" xfId="0" applyNumberFormat="1" applyFont="1" applyFill="1" applyBorder="1"/>
    <xf numFmtId="3" fontId="5" fillId="0" borderId="35" xfId="0" applyNumberFormat="1" applyFont="1" applyFill="1" applyBorder="1" applyAlignment="1">
      <alignment horizontal="center"/>
    </xf>
    <xf numFmtId="3" fontId="5" fillId="0" borderId="31" xfId="0" applyNumberFormat="1" applyFont="1" applyFill="1" applyBorder="1"/>
    <xf numFmtId="3" fontId="5" fillId="0" borderId="33" xfId="0" applyNumberFormat="1" applyFont="1" applyFill="1" applyBorder="1"/>
    <xf numFmtId="3" fontId="5" fillId="0" borderId="36" xfId="0" applyNumberFormat="1" applyFont="1" applyFill="1" applyBorder="1"/>
    <xf numFmtId="173" fontId="0" fillId="0" borderId="28" xfId="0" applyNumberFormat="1" applyBorder="1"/>
    <xf numFmtId="173" fontId="0" fillId="0" borderId="29" xfId="0" applyNumberFormat="1" applyBorder="1"/>
    <xf numFmtId="173" fontId="0" fillId="0" borderId="30" xfId="0" applyNumberFormat="1" applyBorder="1"/>
    <xf numFmtId="173" fontId="0" fillId="0" borderId="32" xfId="0" applyNumberFormat="1" applyBorder="1"/>
    <xf numFmtId="173" fontId="0" fillId="0" borderId="34" xfId="0" applyNumberFormat="1" applyBorder="1"/>
    <xf numFmtId="173" fontId="0" fillId="0" borderId="35" xfId="0" applyNumberFormat="1" applyBorder="1"/>
    <xf numFmtId="3" fontId="5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Font="1"/>
    <xf numFmtId="0" fontId="29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wrapText="1"/>
    </xf>
    <xf numFmtId="0" fontId="15" fillId="0" borderId="29" xfId="0" applyFont="1" applyBorder="1"/>
    <xf numFmtId="0" fontId="15" fillId="0" borderId="31" xfId="0" applyFont="1" applyBorder="1"/>
    <xf numFmtId="0" fontId="15" fillId="0" borderId="50" xfId="0" applyFont="1" applyBorder="1"/>
    <xf numFmtId="164" fontId="15" fillId="0" borderId="53" xfId="2" applyNumberFormat="1" applyFont="1" applyBorder="1"/>
    <xf numFmtId="0" fontId="15" fillId="0" borderId="30" xfId="0" applyFont="1" applyBorder="1"/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wrapText="1"/>
    </xf>
    <xf numFmtId="0" fontId="15" fillId="0" borderId="32" xfId="0" applyFont="1" applyBorder="1"/>
    <xf numFmtId="0" fontId="15" fillId="0" borderId="33" xfId="0" applyFont="1" applyBorder="1"/>
    <xf numFmtId="0" fontId="15" fillId="0" borderId="51" xfId="0" applyFont="1" applyBorder="1"/>
    <xf numFmtId="164" fontId="15" fillId="0" borderId="54" xfId="2" applyNumberFormat="1" applyFont="1" applyBorder="1"/>
    <xf numFmtId="0" fontId="15" fillId="0" borderId="28" xfId="0" applyFont="1" applyBorder="1"/>
    <xf numFmtId="0" fontId="0" fillId="0" borderId="0" xfId="0" applyFont="1" applyFill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wrapText="1"/>
    </xf>
    <xf numFmtId="0" fontId="15" fillId="0" borderId="34" xfId="0" applyFont="1" applyBorder="1"/>
    <xf numFmtId="0" fontId="15" fillId="0" borderId="36" xfId="0" applyFont="1" applyBorder="1"/>
    <xf numFmtId="0" fontId="15" fillId="0" borderId="52" xfId="0" applyFont="1" applyBorder="1"/>
    <xf numFmtId="164" fontId="15" fillId="0" borderId="55" xfId="2" applyNumberFormat="1" applyFont="1" applyBorder="1"/>
    <xf numFmtId="0" fontId="15" fillId="0" borderId="35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Fill="1" applyBorder="1" applyAlignment="1">
      <alignment wrapText="1"/>
    </xf>
    <xf numFmtId="0" fontId="9" fillId="0" borderId="12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24" xfId="0" applyFont="1" applyBorder="1"/>
    <xf numFmtId="164" fontId="9" fillId="0" borderId="24" xfId="2" applyNumberFormat="1" applyFont="1" applyBorder="1"/>
    <xf numFmtId="0" fontId="9" fillId="0" borderId="0" xfId="0" applyFont="1"/>
    <xf numFmtId="0" fontId="9" fillId="0" borderId="1" xfId="0" applyFont="1" applyBorder="1"/>
    <xf numFmtId="0" fontId="9" fillId="0" borderId="16" xfId="0" applyFont="1" applyBorder="1"/>
    <xf numFmtId="0" fontId="9" fillId="0" borderId="15" xfId="0" applyFont="1" applyBorder="1"/>
    <xf numFmtId="0" fontId="9" fillId="0" borderId="17" xfId="0" applyFont="1" applyBorder="1"/>
    <xf numFmtId="164" fontId="9" fillId="0" borderId="17" xfId="2" applyNumberFormat="1" applyFont="1" applyBorder="1"/>
    <xf numFmtId="0" fontId="0" fillId="0" borderId="2" xfId="0" applyFont="1" applyFill="1" applyBorder="1" applyAlignment="1">
      <alignment wrapText="1"/>
    </xf>
    <xf numFmtId="0" fontId="0" fillId="0" borderId="1" xfId="0" applyFont="1" applyBorder="1"/>
    <xf numFmtId="0" fontId="0" fillId="0" borderId="16" xfId="0" applyFont="1" applyBorder="1"/>
    <xf numFmtId="0" fontId="0" fillId="0" borderId="15" xfId="0" applyFont="1" applyBorder="1"/>
    <xf numFmtId="0" fontId="0" fillId="0" borderId="17" xfId="0" applyFont="1" applyBorder="1"/>
    <xf numFmtId="164" fontId="0" fillId="0" borderId="17" xfId="2" applyNumberFormat="1" applyFont="1" applyBorder="1"/>
    <xf numFmtId="0" fontId="0" fillId="0" borderId="0" xfId="0" applyFont="1" applyAlignment="1">
      <alignment horizontal="center"/>
    </xf>
    <xf numFmtId="3" fontId="9" fillId="0" borderId="77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3" fontId="9" fillId="0" borderId="77" xfId="0" applyNumberFormat="1" applyFont="1" applyFill="1" applyBorder="1" applyAlignment="1">
      <alignment horizontal="left" vertical="center" wrapText="1"/>
    </xf>
  </cellXfs>
  <cellStyles count="12">
    <cellStyle name="Komma" xfId="1" builtinId="3" customBuiltin="1"/>
    <cellStyle name="Normal" xfId="0" builtinId="0" customBuiltin="1"/>
    <cellStyle name="Normal 2" xfId="3"/>
    <cellStyle name="Normal 3" xfId="9"/>
    <cellStyle name="Normal_IN9813" xfId="4"/>
    <cellStyle name="Normal_IN9828" xfId="10"/>
    <cellStyle name="Normal_SO02ny" xfId="5"/>
    <cellStyle name="Prosent" xfId="2" builtinId="5" customBuiltin="1"/>
    <cellStyle name="Prosent 2" xfId="6"/>
    <cellStyle name="Svein" xfId="7"/>
    <cellStyle name="Tusen[0]" xfId="8"/>
    <cellStyle name="Tusenskille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5"/>
        <xdr:cNvSpPr/>
      </xdr:nvSpPr>
      <xdr:spPr>
        <a:xfrm>
          <a:off x="323850" y="6477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6"/>
        <xdr:cNvSpPr/>
      </xdr:nvSpPr>
      <xdr:spPr>
        <a:xfrm>
          <a:off x="323850" y="6477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9528</xdr:colOff>
      <xdr:row>10</xdr:row>
      <xdr:rowOff>85725</xdr:rowOff>
    </xdr:from>
    <xdr:ext cx="2174872" cy="257175"/>
    <xdr:sp macro="" textlink="">
      <xdr:nvSpPr>
        <xdr:cNvPr id="4" name="AutoShape 31"/>
        <xdr:cNvSpPr/>
      </xdr:nvSpPr>
      <xdr:spPr>
        <a:xfrm>
          <a:off x="9528" y="1647825"/>
          <a:ext cx="2174872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2" name="AutoShape 1"/>
        <xdr:cNvSpPr/>
      </xdr:nvSpPr>
      <xdr:spPr>
        <a:xfrm>
          <a:off x="323850" y="609600"/>
          <a:ext cx="0" cy="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Summeringstabeller - fra detaljtabellene 2.1 A2 -F2</a:t>
          </a:r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0" cy="0"/>
    <xdr:sp macro="" textlink="">
      <xdr:nvSpPr>
        <xdr:cNvPr id="3" name="AutoShape 2"/>
        <xdr:cNvSpPr/>
      </xdr:nvSpPr>
      <xdr:spPr>
        <a:xfrm>
          <a:off x="323850" y="609600"/>
          <a:ext cx="0" cy="0"/>
        </a:xfrm>
        <a:custGeom>
          <a:avLst>
            <a:gd name="f12" fmla="val -2147483648"/>
            <a:gd name="f13" fmla="val 50000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ss"/>
            <a:gd name="f9" fmla="val 0"/>
            <a:gd name="f10" fmla="*/ 5419351 1 1725033"/>
            <a:gd name="f11" fmla="+- 0 0 5400000"/>
            <a:gd name="f12" fmla="val -2147483648"/>
            <a:gd name="f13" fmla="val 50000"/>
            <a:gd name="f14" fmla="+- 0 0 -180"/>
            <a:gd name="f15" fmla="+- 0 0 -270"/>
            <a:gd name="f16" fmla="+- 0 0 -360"/>
            <a:gd name="f17" fmla="abs f6"/>
            <a:gd name="f18" fmla="abs f7"/>
            <a:gd name="f19" fmla="abs f8"/>
            <a:gd name="f20" fmla="val f9"/>
            <a:gd name="f21" fmla="val f13"/>
            <a:gd name="f22" fmla="val f12"/>
            <a:gd name="f23" fmla="+- 2700000 f3 0"/>
            <a:gd name="f24" fmla="*/ f14 f2 1"/>
            <a:gd name="f25" fmla="*/ f15 f2 1"/>
            <a:gd name="f26" fmla="*/ f16 f2 1"/>
            <a:gd name="f27" fmla="?: f17 f6 1"/>
            <a:gd name="f28" fmla="?: f18 f7 1"/>
            <a:gd name="f29" fmla="?: f19 f8 1"/>
            <a:gd name="f30" fmla="*/ f23 f10 1"/>
            <a:gd name="f31" fmla="*/ f24 1 f5"/>
            <a:gd name="f32" fmla="*/ f25 1 f5"/>
            <a:gd name="f33" fmla="*/ f26 1 f5"/>
            <a:gd name="f34" fmla="*/ f27 1 21600"/>
            <a:gd name="f35" fmla="*/ f28 1 21600"/>
            <a:gd name="f36" fmla="*/ 21600 f27 1"/>
            <a:gd name="f37" fmla="*/ 21600 f28 1"/>
            <a:gd name="f38" fmla="*/ f30 1 f2"/>
            <a:gd name="f39" fmla="+- f31 0 f3"/>
            <a:gd name="f40" fmla="+- f32 0 f3"/>
            <a:gd name="f41" fmla="+- f33 0 f3"/>
            <a:gd name="f42" fmla="min f35 f34"/>
            <a:gd name="f43" fmla="*/ f36 1 f29"/>
            <a:gd name="f44" fmla="*/ f37 1 f29"/>
            <a:gd name="f45" fmla="+- 0 0 f38"/>
            <a:gd name="f46" fmla="val f43"/>
            <a:gd name="f47" fmla="val f44"/>
            <a:gd name="f48" fmla="+- 0 0 f45"/>
            <a:gd name="f49" fmla="*/ f20 f42 1"/>
            <a:gd name="f50" fmla="+- f47 0 f20"/>
            <a:gd name="f51" fmla="+- f46 0 f20"/>
            <a:gd name="f52" fmla="*/ f48 f2 1"/>
            <a:gd name="f53" fmla="*/ f46 f42 1"/>
            <a:gd name="f54" fmla="*/ f47 f42 1"/>
            <a:gd name="f55" fmla="*/ f51 1 2"/>
            <a:gd name="f56" fmla="min f51 f50"/>
            <a:gd name="f57" fmla="*/ f50 f21 1"/>
            <a:gd name="f58" fmla="*/ f52 1 f10"/>
            <a:gd name="f59" fmla="+- f20 f55 0"/>
            <a:gd name="f60" fmla="*/ f56 f22 1"/>
            <a:gd name="f61" fmla="*/ f57 1 100000"/>
            <a:gd name="f62" fmla="+- f58 0 f3"/>
            <a:gd name="f63" fmla="*/ f55 f42 1"/>
            <a:gd name="f64" fmla="*/ f60 1 100000"/>
            <a:gd name="f65" fmla="cos 1 f62"/>
            <a:gd name="f66" fmla="sin 1 f62"/>
            <a:gd name="f67" fmla="*/ f59 f42 1"/>
            <a:gd name="f68" fmla="*/ f61 f42 1"/>
            <a:gd name="f69" fmla="+- f61 0 f64"/>
            <a:gd name="f70" fmla="+- f47 0 f64"/>
            <a:gd name="f71" fmla="+- 0 0 f65"/>
            <a:gd name="f72" fmla="+- 0 0 f66"/>
            <a:gd name="f73" fmla="*/ f64 f42 1"/>
            <a:gd name="f74" fmla="+- 0 0 f71"/>
            <a:gd name="f75" fmla="+- 0 0 f72"/>
            <a:gd name="f76" fmla="*/ f69 f42 1"/>
            <a:gd name="f77" fmla="*/ f70 f42 1"/>
            <a:gd name="f78" fmla="*/ f74 f55 1"/>
            <a:gd name="f79" fmla="*/ f75 f64 1"/>
            <a:gd name="f80" fmla="+- f20 f78 0"/>
            <a:gd name="f81" fmla="+- f64 0 f79"/>
            <a:gd name="f82" fmla="+- f47 f79 0"/>
            <a:gd name="f83" fmla="+- f82 0 f64"/>
            <a:gd name="f84" fmla="*/ f81 f42 1"/>
            <a:gd name="f85" fmla="*/ f80 f42 1"/>
            <a:gd name="f86" fmla="*/ f83 f42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9">
              <a:pos x="f49" y="f49"/>
            </a:cxn>
            <a:cxn ang="f40">
              <a:pos x="f53" y="f68"/>
            </a:cxn>
            <a:cxn ang="f41">
              <a:pos x="f49" y="f54"/>
            </a:cxn>
          </a:cxnLst>
          <a:rect l="f49" t="f84" r="f85" b="f86"/>
          <a:pathLst>
            <a:path stroke="0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  <a:close/>
            </a:path>
            <a:path fill="none">
              <a:moveTo>
                <a:pt x="f49" y="f49"/>
              </a:moveTo>
              <a:arcTo wR="f63" hR="f73" stAng="f4" swAng="f3"/>
              <a:lnTo>
                <a:pt x="f67" y="f76"/>
              </a:lnTo>
              <a:arcTo wR="f63" hR="f73" stAng="f2" swAng="f11"/>
              <a:arcTo wR="f63" hR="f73" stAng="f4" swAng="f11"/>
              <a:lnTo>
                <a:pt x="f67" y="f77"/>
              </a:lnTo>
              <a:arcTo wR="f63" hR="f73" stAng="f9" swAng="f3"/>
            </a:path>
          </a:pathLst>
        </a:custGeom>
        <a:noFill/>
        <a:ln w="9528">
          <a:solidFill>
            <a:srgbClr val="000000"/>
          </a:solidFill>
          <a:prstDash val="solid"/>
          <a:round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95253</xdr:rowOff>
    </xdr:from>
    <xdr:ext cx="2965454" cy="257175"/>
    <xdr:sp macro="" textlink="">
      <xdr:nvSpPr>
        <xdr:cNvPr id="2" name="AutoShape 5"/>
        <xdr:cNvSpPr/>
      </xdr:nvSpPr>
      <xdr:spPr>
        <a:xfrm>
          <a:off x="0" y="2381253"/>
          <a:ext cx="2965454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 - Sum for alle aldersgrupper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1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2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4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6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9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5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\2011\&#197;rsberetning%202011\Statistikk%202\Bydelsstatistikk\baseark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06">
          <cell r="F506">
            <v>262.5</v>
          </cell>
          <cell r="G506">
            <v>234.25</v>
          </cell>
          <cell r="H506">
            <v>88.13</v>
          </cell>
          <cell r="I506">
            <v>15</v>
          </cell>
          <cell r="J506">
            <v>37.5</v>
          </cell>
        </row>
        <row r="507">
          <cell r="F507">
            <v>48.75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37.5</v>
          </cell>
          <cell r="G508">
            <v>7.5</v>
          </cell>
          <cell r="H508">
            <v>0</v>
          </cell>
          <cell r="I508">
            <v>6</v>
          </cell>
          <cell r="J508">
            <v>0</v>
          </cell>
        </row>
        <row r="509"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30</v>
          </cell>
          <cell r="G510">
            <v>18.75</v>
          </cell>
          <cell r="H510">
            <v>37.5</v>
          </cell>
          <cell r="I510">
            <v>1.5</v>
          </cell>
          <cell r="J510">
            <v>0</v>
          </cell>
        </row>
        <row r="511">
          <cell r="F511">
            <v>97.5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37">
          <cell r="D537">
            <v>2</v>
          </cell>
          <cell r="E537">
            <v>0</v>
          </cell>
          <cell r="F537">
            <v>4.5</v>
          </cell>
          <cell r="G537">
            <v>8</v>
          </cell>
          <cell r="H537">
            <v>550</v>
          </cell>
        </row>
        <row r="544">
          <cell r="D544">
            <v>1</v>
          </cell>
          <cell r="E544">
            <v>0</v>
          </cell>
          <cell r="F544">
            <v>8</v>
          </cell>
          <cell r="G544">
            <v>10</v>
          </cell>
          <cell r="H544">
            <v>300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8">
          <cell r="D558">
            <v>5</v>
          </cell>
          <cell r="E558">
            <v>2</v>
          </cell>
          <cell r="F558">
            <v>2.8</v>
          </cell>
          <cell r="G558">
            <v>10.6</v>
          </cell>
          <cell r="H558">
            <v>610</v>
          </cell>
        </row>
        <row r="565">
          <cell r="D565">
            <v>1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12</v>
          </cell>
        </row>
      </sheetData>
      <sheetData sheetId="2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06">
          <cell r="F506">
            <v>273.75</v>
          </cell>
          <cell r="G506">
            <v>146.25</v>
          </cell>
          <cell r="H506">
            <v>52.5</v>
          </cell>
          <cell r="I506">
            <v>3.5</v>
          </cell>
          <cell r="J506">
            <v>50</v>
          </cell>
        </row>
        <row r="507">
          <cell r="F507">
            <v>56.25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23</v>
          </cell>
          <cell r="G508">
            <v>10</v>
          </cell>
          <cell r="H508">
            <v>0</v>
          </cell>
          <cell r="I508">
            <v>3</v>
          </cell>
          <cell r="J508">
            <v>0</v>
          </cell>
        </row>
        <row r="509">
          <cell r="F509">
            <v>2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9.3699999999999992</v>
          </cell>
          <cell r="G510">
            <v>9.3699999999999992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127.5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121.8</v>
          </cell>
          <cell r="G513">
            <v>65.349999999999994</v>
          </cell>
          <cell r="H513">
            <v>0</v>
          </cell>
          <cell r="I513">
            <v>37.5</v>
          </cell>
          <cell r="J513">
            <v>0</v>
          </cell>
        </row>
        <row r="537">
          <cell r="D537">
            <v>5</v>
          </cell>
          <cell r="E537">
            <v>0</v>
          </cell>
          <cell r="F537">
            <v>3.2</v>
          </cell>
          <cell r="G537">
            <v>0.4</v>
          </cell>
          <cell r="H537">
            <v>622</v>
          </cell>
        </row>
        <row r="544">
          <cell r="D544">
            <v>5</v>
          </cell>
          <cell r="E544">
            <v>1</v>
          </cell>
          <cell r="F544">
            <v>5</v>
          </cell>
          <cell r="G544">
            <v>7.4</v>
          </cell>
          <cell r="H544">
            <v>919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06">
          <cell r="F506">
            <v>236.25</v>
          </cell>
          <cell r="G506">
            <v>210.75</v>
          </cell>
          <cell r="H506">
            <v>0</v>
          </cell>
          <cell r="I506">
            <v>3</v>
          </cell>
          <cell r="J506">
            <v>37.5</v>
          </cell>
        </row>
        <row r="507">
          <cell r="F507">
            <v>67.5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24</v>
          </cell>
          <cell r="G508">
            <v>0.5</v>
          </cell>
          <cell r="H508">
            <v>0</v>
          </cell>
          <cell r="I508">
            <v>2</v>
          </cell>
          <cell r="J508">
            <v>0</v>
          </cell>
        </row>
        <row r="509"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30</v>
          </cell>
          <cell r="G510">
            <v>34.5</v>
          </cell>
          <cell r="H510">
            <v>0</v>
          </cell>
          <cell r="I510">
            <v>3</v>
          </cell>
          <cell r="J510">
            <v>0</v>
          </cell>
        </row>
        <row r="511">
          <cell r="F511">
            <v>48.75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48.75</v>
          </cell>
          <cell r="G513">
            <v>45.5</v>
          </cell>
          <cell r="H513">
            <v>0</v>
          </cell>
          <cell r="I513">
            <v>5</v>
          </cell>
          <cell r="J513">
            <v>0</v>
          </cell>
        </row>
        <row r="537">
          <cell r="D537">
            <v>4</v>
          </cell>
          <cell r="E537">
            <v>4</v>
          </cell>
          <cell r="F537">
            <v>1</v>
          </cell>
          <cell r="G537">
            <v>3.25</v>
          </cell>
          <cell r="H537">
            <v>333</v>
          </cell>
        </row>
        <row r="544">
          <cell r="D544">
            <v>4</v>
          </cell>
          <cell r="E544">
            <v>4</v>
          </cell>
          <cell r="F544">
            <v>1</v>
          </cell>
          <cell r="G544">
            <v>10.5</v>
          </cell>
          <cell r="H544">
            <v>321</v>
          </cell>
        </row>
        <row r="551">
          <cell r="D551">
            <v>1</v>
          </cell>
          <cell r="E551">
            <v>1</v>
          </cell>
          <cell r="F551">
            <v>1</v>
          </cell>
          <cell r="G551">
            <v>41</v>
          </cell>
          <cell r="H551">
            <v>30</v>
          </cell>
        </row>
        <row r="558">
          <cell r="D558">
            <v>1</v>
          </cell>
          <cell r="E558">
            <v>1</v>
          </cell>
          <cell r="F558">
            <v>5</v>
          </cell>
          <cell r="G558">
            <v>0</v>
          </cell>
          <cell r="H558">
            <v>89</v>
          </cell>
        </row>
        <row r="565">
          <cell r="D565">
            <v>2</v>
          </cell>
          <cell r="E565">
            <v>2</v>
          </cell>
          <cell r="F565">
            <v>0</v>
          </cell>
          <cell r="G565">
            <v>5</v>
          </cell>
          <cell r="H565">
            <v>804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06">
          <cell r="F506">
            <v>202.2</v>
          </cell>
          <cell r="G506">
            <v>218.95</v>
          </cell>
          <cell r="H506">
            <v>29.8</v>
          </cell>
          <cell r="I506">
            <v>7.35</v>
          </cell>
          <cell r="J506">
            <v>37.5</v>
          </cell>
        </row>
        <row r="507">
          <cell r="F507">
            <v>59.93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47.2</v>
          </cell>
          <cell r="G508">
            <v>20.399999999999999</v>
          </cell>
          <cell r="H508">
            <v>0</v>
          </cell>
          <cell r="I508">
            <v>0</v>
          </cell>
          <cell r="J508">
            <v>0</v>
          </cell>
        </row>
        <row r="509"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130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38">
          <cell r="D538">
            <v>6</v>
          </cell>
          <cell r="E538">
            <v>0</v>
          </cell>
          <cell r="F538">
            <v>0.83333333333333337</v>
          </cell>
          <cell r="G538">
            <v>0</v>
          </cell>
          <cell r="H538">
            <v>250</v>
          </cell>
        </row>
        <row r="545">
          <cell r="D545">
            <v>3</v>
          </cell>
          <cell r="E545">
            <v>1</v>
          </cell>
          <cell r="F545">
            <v>4</v>
          </cell>
          <cell r="G545">
            <v>0.66666666666666663</v>
          </cell>
          <cell r="H545">
            <v>220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</row>
        <row r="560">
          <cell r="D560">
            <v>6</v>
          </cell>
          <cell r="E560">
            <v>4</v>
          </cell>
          <cell r="F560">
            <v>3.8333333333333335</v>
          </cell>
          <cell r="G560">
            <v>41.833333333333336</v>
          </cell>
          <cell r="H560">
            <v>1108</v>
          </cell>
        </row>
        <row r="568">
          <cell r="D568">
            <v>20</v>
          </cell>
          <cell r="E568">
            <v>0</v>
          </cell>
          <cell r="F568">
            <v>1</v>
          </cell>
          <cell r="G568">
            <v>2</v>
          </cell>
          <cell r="H568">
            <v>1732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11">
          <cell r="F511">
            <v>290.63</v>
          </cell>
          <cell r="G511">
            <v>238.12</v>
          </cell>
          <cell r="H511">
            <v>41.25</v>
          </cell>
          <cell r="I511">
            <v>7</v>
          </cell>
          <cell r="J511">
            <v>37.5</v>
          </cell>
        </row>
        <row r="512">
          <cell r="F512">
            <v>103.12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3">
          <cell r="F513">
            <v>32.5</v>
          </cell>
          <cell r="G513">
            <v>0</v>
          </cell>
          <cell r="H513">
            <v>0</v>
          </cell>
          <cell r="I513">
            <v>3</v>
          </cell>
          <cell r="J513">
            <v>0</v>
          </cell>
        </row>
        <row r="514">
          <cell r="F514">
            <v>7.17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37.5</v>
          </cell>
        </row>
        <row r="516">
          <cell r="F516">
            <v>123.75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</row>
        <row r="518"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42">
          <cell r="D542">
            <v>6</v>
          </cell>
          <cell r="E542">
            <v>4</v>
          </cell>
          <cell r="F542">
            <v>3.6666666666666665</v>
          </cell>
          <cell r="G542">
            <v>1.1666666666666667</v>
          </cell>
          <cell r="H542">
            <v>634</v>
          </cell>
        </row>
        <row r="549">
          <cell r="D549">
            <v>5</v>
          </cell>
          <cell r="E549">
            <v>4</v>
          </cell>
          <cell r="F549">
            <v>3.8</v>
          </cell>
          <cell r="G549">
            <v>20</v>
          </cell>
          <cell r="H549">
            <v>804</v>
          </cell>
        </row>
        <row r="556">
          <cell r="D556">
            <v>2</v>
          </cell>
          <cell r="E556">
            <v>0</v>
          </cell>
          <cell r="F556">
            <v>3.5</v>
          </cell>
          <cell r="G556">
            <v>12</v>
          </cell>
          <cell r="H556">
            <v>193</v>
          </cell>
        </row>
        <row r="565">
          <cell r="D565">
            <v>5</v>
          </cell>
          <cell r="E565">
            <v>0</v>
          </cell>
          <cell r="F565">
            <v>2.2000000000000002</v>
          </cell>
          <cell r="G565">
            <v>14</v>
          </cell>
          <cell r="H565">
            <v>225</v>
          </cell>
        </row>
        <row r="572">
          <cell r="D572">
            <v>2</v>
          </cell>
          <cell r="E572">
            <v>1</v>
          </cell>
          <cell r="F572">
            <v>2</v>
          </cell>
          <cell r="G572">
            <v>1</v>
          </cell>
          <cell r="H572">
            <v>460</v>
          </cell>
        </row>
      </sheetData>
      <sheetData sheetId="1">
        <row r="709">
          <cell r="C709">
            <v>57</v>
          </cell>
        </row>
      </sheetData>
      <sheetData sheetId="2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07">
          <cell r="F507">
            <v>311.25</v>
          </cell>
          <cell r="G507">
            <v>252.2</v>
          </cell>
          <cell r="H507">
            <v>37.5</v>
          </cell>
          <cell r="I507">
            <v>18.75</v>
          </cell>
          <cell r="J507">
            <v>90</v>
          </cell>
        </row>
        <row r="508">
          <cell r="F508">
            <v>56.25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F509">
            <v>36.5</v>
          </cell>
          <cell r="G509">
            <v>22</v>
          </cell>
          <cell r="H509">
            <v>0</v>
          </cell>
          <cell r="I509">
            <v>3</v>
          </cell>
          <cell r="J509">
            <v>0</v>
          </cell>
        </row>
        <row r="510">
          <cell r="F510">
            <v>34.56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0</v>
          </cell>
          <cell r="G511">
            <v>0</v>
          </cell>
          <cell r="H511">
            <v>22.5</v>
          </cell>
          <cell r="I511">
            <v>3</v>
          </cell>
          <cell r="J511">
            <v>0</v>
          </cell>
        </row>
        <row r="512">
          <cell r="F512">
            <v>95.25</v>
          </cell>
          <cell r="G512">
            <v>13.5</v>
          </cell>
          <cell r="H512">
            <v>0</v>
          </cell>
          <cell r="I512">
            <v>0</v>
          </cell>
          <cell r="J512">
            <v>0</v>
          </cell>
        </row>
        <row r="514"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38">
          <cell r="D538">
            <v>3</v>
          </cell>
          <cell r="E538">
            <v>0</v>
          </cell>
          <cell r="F538">
            <v>1.3333333333333333</v>
          </cell>
          <cell r="G538">
            <v>0</v>
          </cell>
          <cell r="H538">
            <v>143</v>
          </cell>
        </row>
        <row r="545">
          <cell r="D545">
            <v>5</v>
          </cell>
          <cell r="E545">
            <v>3</v>
          </cell>
          <cell r="F545">
            <v>2.2000000000000002</v>
          </cell>
          <cell r="G545">
            <v>2</v>
          </cell>
          <cell r="H545">
            <v>128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</row>
        <row r="559">
          <cell r="D559">
            <v>5</v>
          </cell>
          <cell r="E559">
            <v>0</v>
          </cell>
          <cell r="F559">
            <v>2.2000000000000002</v>
          </cell>
          <cell r="G559">
            <v>0.4</v>
          </cell>
          <cell r="H559">
            <v>50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</row>
      </sheetData>
      <sheetData sheetId="1">
        <row r="709">
          <cell r="C709">
            <v>84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07">
          <cell r="F507">
            <v>318.75</v>
          </cell>
          <cell r="G507">
            <v>397.5</v>
          </cell>
          <cell r="H507">
            <v>71.25</v>
          </cell>
          <cell r="I507">
            <v>22.5</v>
          </cell>
          <cell r="J507">
            <v>60</v>
          </cell>
        </row>
        <row r="508">
          <cell r="F508">
            <v>75</v>
          </cell>
          <cell r="G508">
            <v>0</v>
          </cell>
          <cell r="H508">
            <v>0</v>
          </cell>
          <cell r="I508">
            <v>3.75</v>
          </cell>
          <cell r="J508">
            <v>0</v>
          </cell>
        </row>
        <row r="509">
          <cell r="F509">
            <v>26.5</v>
          </cell>
          <cell r="G509">
            <v>7.5</v>
          </cell>
          <cell r="H509">
            <v>0</v>
          </cell>
          <cell r="I509">
            <v>3.75</v>
          </cell>
          <cell r="J509">
            <v>0</v>
          </cell>
        </row>
        <row r="510">
          <cell r="F510">
            <v>36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30</v>
          </cell>
          <cell r="G511">
            <v>15</v>
          </cell>
          <cell r="H511">
            <v>0</v>
          </cell>
          <cell r="I511">
            <v>0</v>
          </cell>
          <cell r="J511">
            <v>0</v>
          </cell>
        </row>
        <row r="512">
          <cell r="F512">
            <v>127.5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4"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40">
          <cell r="D540">
            <v>3</v>
          </cell>
          <cell r="E540">
            <v>0</v>
          </cell>
          <cell r="F540">
            <v>1</v>
          </cell>
          <cell r="G540">
            <v>0</v>
          </cell>
          <cell r="H540">
            <v>167</v>
          </cell>
        </row>
        <row r="547">
          <cell r="D547">
            <v>1</v>
          </cell>
          <cell r="E547">
            <v>0</v>
          </cell>
          <cell r="F547">
            <v>5</v>
          </cell>
          <cell r="G547">
            <v>25</v>
          </cell>
          <cell r="H547">
            <v>112</v>
          </cell>
        </row>
        <row r="554">
          <cell r="D554">
            <v>1</v>
          </cell>
          <cell r="E554">
            <v>0</v>
          </cell>
          <cell r="F554">
            <v>4</v>
          </cell>
          <cell r="G554">
            <v>25</v>
          </cell>
          <cell r="H554">
            <v>5</v>
          </cell>
        </row>
        <row r="561">
          <cell r="D561">
            <v>1</v>
          </cell>
          <cell r="E561">
            <v>0</v>
          </cell>
          <cell r="F561">
            <v>13</v>
          </cell>
          <cell r="G561">
            <v>50</v>
          </cell>
          <cell r="H561">
            <v>173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14</v>
          </cell>
        </row>
      </sheetData>
      <sheetData sheetId="1">
        <row r="709">
          <cell r="C709">
            <v>46</v>
          </cell>
        </row>
      </sheetData>
      <sheetData sheetId="2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12">
          <cell r="F512">
            <v>297.75</v>
          </cell>
          <cell r="G512">
            <v>217.5</v>
          </cell>
          <cell r="H512">
            <v>52.5</v>
          </cell>
          <cell r="I512">
            <v>15</v>
          </cell>
          <cell r="J512">
            <v>75</v>
          </cell>
        </row>
        <row r="513">
          <cell r="F513">
            <v>33.700000000000003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14">
          <cell r="F514">
            <v>63.75</v>
          </cell>
          <cell r="G514">
            <v>18.75</v>
          </cell>
          <cell r="H514">
            <v>0</v>
          </cell>
          <cell r="I514">
            <v>2</v>
          </cell>
          <cell r="J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6"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</row>
        <row r="517">
          <cell r="F517">
            <v>142.5</v>
          </cell>
          <cell r="G517">
            <v>17</v>
          </cell>
          <cell r="H517">
            <v>7.5</v>
          </cell>
          <cell r="I517">
            <v>2</v>
          </cell>
          <cell r="J517">
            <v>15</v>
          </cell>
        </row>
        <row r="519"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43">
          <cell r="D543">
            <v>3</v>
          </cell>
          <cell r="E543">
            <v>2</v>
          </cell>
          <cell r="F543">
            <v>2</v>
          </cell>
          <cell r="G543">
            <v>0.33333333333333331</v>
          </cell>
          <cell r="H543">
            <v>197</v>
          </cell>
        </row>
        <row r="550">
          <cell r="D550">
            <v>4</v>
          </cell>
          <cell r="E550">
            <v>4</v>
          </cell>
          <cell r="F550">
            <v>2.5</v>
          </cell>
          <cell r="G550">
            <v>2.75</v>
          </cell>
          <cell r="H550">
            <v>813</v>
          </cell>
        </row>
        <row r="557">
          <cell r="D557">
            <v>1</v>
          </cell>
          <cell r="E557">
            <v>1</v>
          </cell>
          <cell r="F557">
            <v>3</v>
          </cell>
          <cell r="G557">
            <v>0</v>
          </cell>
          <cell r="H557">
            <v>49</v>
          </cell>
        </row>
        <row r="565">
          <cell r="D565">
            <v>4</v>
          </cell>
          <cell r="E565">
            <v>2</v>
          </cell>
          <cell r="F565">
            <v>24.5</v>
          </cell>
          <cell r="G565">
            <v>325</v>
          </cell>
          <cell r="H565">
            <v>924</v>
          </cell>
        </row>
        <row r="572">
          <cell r="D572">
            <v>3</v>
          </cell>
          <cell r="E572">
            <v>1</v>
          </cell>
          <cell r="F572">
            <v>2</v>
          </cell>
          <cell r="G572">
            <v>0</v>
          </cell>
          <cell r="H572">
            <v>684</v>
          </cell>
        </row>
      </sheetData>
      <sheetData sheetId="1">
        <row r="709">
          <cell r="C709">
            <v>105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mr1"/>
      <sheetName val="Fomr2A"/>
      <sheetName val="Fomr2B"/>
      <sheetName val="Fomr3"/>
      <sheetName val="Fomr4"/>
    </sheetNames>
    <sheetDataSet>
      <sheetData sheetId="0" refreshError="1"/>
      <sheetData sheetId="1" refreshError="1"/>
      <sheetData sheetId="2" refreshError="1">
        <row r="5">
          <cell r="C5">
            <v>457.5</v>
          </cell>
        </row>
        <row r="60">
          <cell r="C60">
            <v>1353</v>
          </cell>
          <cell r="D60">
            <v>600</v>
          </cell>
          <cell r="E60">
            <v>425</v>
          </cell>
          <cell r="F60">
            <v>1188</v>
          </cell>
          <cell r="G60">
            <v>1284</v>
          </cell>
          <cell r="H60">
            <v>264</v>
          </cell>
          <cell r="I60">
            <v>598</v>
          </cell>
          <cell r="J60">
            <v>699</v>
          </cell>
          <cell r="K60">
            <v>154</v>
          </cell>
          <cell r="L60">
            <v>151</v>
          </cell>
          <cell r="M60">
            <v>500</v>
          </cell>
          <cell r="N60">
            <v>862</v>
          </cell>
          <cell r="O60">
            <v>469</v>
          </cell>
          <cell r="P60">
            <v>1104</v>
          </cell>
          <cell r="Q60">
            <v>440</v>
          </cell>
        </row>
        <row r="61">
          <cell r="C61">
            <v>590</v>
          </cell>
          <cell r="D61">
            <v>579</v>
          </cell>
          <cell r="E61">
            <v>202</v>
          </cell>
          <cell r="F61">
            <v>1101</v>
          </cell>
          <cell r="G61">
            <v>380</v>
          </cell>
          <cell r="H61">
            <v>220</v>
          </cell>
          <cell r="I61">
            <v>325</v>
          </cell>
          <cell r="J61">
            <v>402</v>
          </cell>
          <cell r="K61">
            <v>82</v>
          </cell>
          <cell r="L61">
            <v>119</v>
          </cell>
          <cell r="M61">
            <v>282</v>
          </cell>
          <cell r="N61">
            <v>321</v>
          </cell>
          <cell r="O61">
            <v>411</v>
          </cell>
          <cell r="P61">
            <v>485</v>
          </cell>
          <cell r="Q61">
            <v>420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17">
          <cell r="F517">
            <v>476.25</v>
          </cell>
          <cell r="G517">
            <v>187.5</v>
          </cell>
          <cell r="H517">
            <v>45</v>
          </cell>
          <cell r="I517">
            <v>18.75</v>
          </cell>
          <cell r="J517">
            <v>150</v>
          </cell>
        </row>
        <row r="518">
          <cell r="F518">
            <v>157.5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F519">
            <v>48</v>
          </cell>
          <cell r="G519">
            <v>10.25</v>
          </cell>
          <cell r="H519">
            <v>0</v>
          </cell>
          <cell r="I519">
            <v>4</v>
          </cell>
          <cell r="J519">
            <v>0</v>
          </cell>
        </row>
        <row r="520">
          <cell r="F520">
            <v>9.9</v>
          </cell>
          <cell r="G520">
            <v>15.36</v>
          </cell>
          <cell r="H520">
            <v>3</v>
          </cell>
          <cell r="I520">
            <v>0</v>
          </cell>
          <cell r="J520">
            <v>0</v>
          </cell>
        </row>
        <row r="521"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</row>
        <row r="522">
          <cell r="F522">
            <v>195</v>
          </cell>
          <cell r="G522">
            <v>37.5</v>
          </cell>
          <cell r="H522">
            <v>0</v>
          </cell>
          <cell r="I522">
            <v>0</v>
          </cell>
          <cell r="J522">
            <v>37.5</v>
          </cell>
        </row>
        <row r="524">
          <cell r="F524">
            <v>0</v>
          </cell>
          <cell r="G524">
            <v>75</v>
          </cell>
          <cell r="H524">
            <v>37.5</v>
          </cell>
          <cell r="I524">
            <v>7.5</v>
          </cell>
          <cell r="J524">
            <v>0</v>
          </cell>
        </row>
        <row r="548">
          <cell r="D548">
            <v>2</v>
          </cell>
          <cell r="E548">
            <v>0</v>
          </cell>
          <cell r="F548">
            <v>3.5</v>
          </cell>
          <cell r="G548">
            <v>2.5</v>
          </cell>
          <cell r="H548">
            <v>330</v>
          </cell>
        </row>
        <row r="555">
          <cell r="D555">
            <v>2</v>
          </cell>
          <cell r="E555">
            <v>1</v>
          </cell>
          <cell r="F555">
            <v>4.5</v>
          </cell>
          <cell r="G555">
            <v>24</v>
          </cell>
          <cell r="H555">
            <v>255</v>
          </cell>
        </row>
        <row r="562">
          <cell r="D562">
            <v>1</v>
          </cell>
          <cell r="E562">
            <v>1</v>
          </cell>
          <cell r="F562">
            <v>6</v>
          </cell>
          <cell r="G562">
            <v>52</v>
          </cell>
          <cell r="H562">
            <v>150</v>
          </cell>
        </row>
        <row r="572">
          <cell r="D572">
            <v>5</v>
          </cell>
          <cell r="E572">
            <v>0</v>
          </cell>
          <cell r="F572">
            <v>8</v>
          </cell>
          <cell r="G572">
            <v>2.8</v>
          </cell>
          <cell r="H572">
            <v>940</v>
          </cell>
        </row>
        <row r="579">
          <cell r="D579">
            <v>3</v>
          </cell>
          <cell r="E579">
            <v>0</v>
          </cell>
          <cell r="F579">
            <v>0</v>
          </cell>
          <cell r="G579">
            <v>0.33333333333333331</v>
          </cell>
          <cell r="H579">
            <v>150</v>
          </cell>
        </row>
      </sheetData>
      <sheetData sheetId="1">
        <row r="709">
          <cell r="C709">
            <v>62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06">
          <cell r="F506">
            <v>375</v>
          </cell>
          <cell r="G506">
            <v>157.5</v>
          </cell>
          <cell r="H506">
            <v>71.25</v>
          </cell>
          <cell r="I506">
            <v>15</v>
          </cell>
          <cell r="J506">
            <v>51</v>
          </cell>
        </row>
        <row r="507">
          <cell r="F507">
            <v>112.5</v>
          </cell>
          <cell r="G507">
            <v>0</v>
          </cell>
          <cell r="H507">
            <v>0</v>
          </cell>
          <cell r="I507">
            <v>0</v>
          </cell>
          <cell r="J507">
            <v>7.75</v>
          </cell>
        </row>
        <row r="508">
          <cell r="F508">
            <v>48</v>
          </cell>
          <cell r="G508">
            <v>7.5</v>
          </cell>
          <cell r="H508">
            <v>0</v>
          </cell>
          <cell r="I508">
            <v>6</v>
          </cell>
          <cell r="J508">
            <v>6.75</v>
          </cell>
        </row>
        <row r="509">
          <cell r="F509">
            <v>108</v>
          </cell>
          <cell r="G509">
            <v>62</v>
          </cell>
          <cell r="H509">
            <v>10</v>
          </cell>
          <cell r="I509">
            <v>0</v>
          </cell>
          <cell r="J509">
            <v>36</v>
          </cell>
        </row>
        <row r="510">
          <cell r="F510">
            <v>18</v>
          </cell>
          <cell r="G510">
            <v>10.050000000000001</v>
          </cell>
          <cell r="H510">
            <v>9</v>
          </cell>
          <cell r="I510">
            <v>0</v>
          </cell>
          <cell r="J510">
            <v>2</v>
          </cell>
        </row>
        <row r="511">
          <cell r="F511">
            <v>131.25</v>
          </cell>
          <cell r="G511">
            <v>0</v>
          </cell>
          <cell r="H511">
            <v>0</v>
          </cell>
          <cell r="I511">
            <v>0</v>
          </cell>
          <cell r="J511">
            <v>7.5</v>
          </cell>
        </row>
        <row r="513">
          <cell r="F513">
            <v>0</v>
          </cell>
          <cell r="G513">
            <v>56.25</v>
          </cell>
          <cell r="H513">
            <v>75</v>
          </cell>
          <cell r="I513">
            <v>0</v>
          </cell>
          <cell r="J513">
            <v>0</v>
          </cell>
        </row>
        <row r="537">
          <cell r="D537">
            <v>4</v>
          </cell>
          <cell r="E537">
            <v>1</v>
          </cell>
          <cell r="F537">
            <v>3.75</v>
          </cell>
          <cell r="G537">
            <v>3.75</v>
          </cell>
          <cell r="H537">
            <v>727</v>
          </cell>
        </row>
        <row r="544">
          <cell r="D544">
            <v>3</v>
          </cell>
          <cell r="E544">
            <v>2</v>
          </cell>
          <cell r="F544">
            <v>13</v>
          </cell>
          <cell r="G544">
            <v>27</v>
          </cell>
          <cell r="H544">
            <v>870</v>
          </cell>
        </row>
        <row r="551">
          <cell r="D551">
            <v>2</v>
          </cell>
          <cell r="E551">
            <v>1</v>
          </cell>
          <cell r="F551">
            <v>2</v>
          </cell>
          <cell r="G551">
            <v>3.5</v>
          </cell>
          <cell r="H551">
            <v>400</v>
          </cell>
        </row>
        <row r="558">
          <cell r="D558">
            <v>1</v>
          </cell>
          <cell r="E558">
            <v>0</v>
          </cell>
          <cell r="F558">
            <v>4</v>
          </cell>
          <cell r="G558">
            <v>0</v>
          </cell>
          <cell r="H558">
            <v>169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53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8">
          <cell r="I68">
            <v>0</v>
          </cell>
        </row>
        <row r="506">
          <cell r="F506">
            <v>376.25</v>
          </cell>
          <cell r="G506">
            <v>152</v>
          </cell>
          <cell r="H506">
            <v>0</v>
          </cell>
          <cell r="I506">
            <v>8</v>
          </cell>
          <cell r="J506">
            <v>37.5</v>
          </cell>
        </row>
        <row r="507">
          <cell r="F507">
            <v>56.25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43</v>
          </cell>
          <cell r="G508">
            <v>5</v>
          </cell>
          <cell r="H508">
            <v>0</v>
          </cell>
          <cell r="I508">
            <v>4</v>
          </cell>
          <cell r="J508">
            <v>0</v>
          </cell>
        </row>
        <row r="509">
          <cell r="F509">
            <v>86.4</v>
          </cell>
          <cell r="G509">
            <v>21.6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37.5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159.38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112.5</v>
          </cell>
          <cell r="G513">
            <v>104.5</v>
          </cell>
          <cell r="H513">
            <v>0</v>
          </cell>
          <cell r="I513">
            <v>0</v>
          </cell>
          <cell r="J513">
            <v>0</v>
          </cell>
        </row>
        <row r="537">
          <cell r="D537">
            <v>1</v>
          </cell>
          <cell r="E537">
            <v>0</v>
          </cell>
          <cell r="F537">
            <v>2</v>
          </cell>
          <cell r="G537">
            <v>4</v>
          </cell>
          <cell r="H537">
            <v>50</v>
          </cell>
        </row>
        <row r="544">
          <cell r="D544">
            <v>2</v>
          </cell>
          <cell r="E544">
            <v>2</v>
          </cell>
          <cell r="F544">
            <v>1.5</v>
          </cell>
          <cell r="G544">
            <v>4</v>
          </cell>
          <cell r="H544">
            <v>135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8">
          <cell r="D558">
            <v>3</v>
          </cell>
          <cell r="E558">
            <v>1</v>
          </cell>
          <cell r="F558">
            <v>5.666666666666667</v>
          </cell>
          <cell r="G558">
            <v>6.666666666666667</v>
          </cell>
          <cell r="H558">
            <v>90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73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09">
          <cell r="F509">
            <v>225</v>
          </cell>
          <cell r="G509">
            <v>150</v>
          </cell>
          <cell r="H509">
            <v>37.5</v>
          </cell>
          <cell r="I509">
            <v>3.75</v>
          </cell>
          <cell r="J509">
            <v>0</v>
          </cell>
        </row>
        <row r="510">
          <cell r="F510">
            <v>52.5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22.5</v>
          </cell>
          <cell r="G511">
            <v>3.75</v>
          </cell>
          <cell r="H511">
            <v>0</v>
          </cell>
          <cell r="I511">
            <v>3.75</v>
          </cell>
          <cell r="J511">
            <v>0.5</v>
          </cell>
        </row>
        <row r="512">
          <cell r="F512">
            <v>7.2</v>
          </cell>
          <cell r="G512">
            <v>21.6</v>
          </cell>
          <cell r="H512">
            <v>0</v>
          </cell>
          <cell r="I512">
            <v>0</v>
          </cell>
          <cell r="J512">
            <v>0</v>
          </cell>
        </row>
        <row r="513">
          <cell r="F513">
            <v>0.1</v>
          </cell>
          <cell r="G513">
            <v>0</v>
          </cell>
          <cell r="H513">
            <v>0</v>
          </cell>
          <cell r="I513">
            <v>3.75</v>
          </cell>
          <cell r="J513">
            <v>0</v>
          </cell>
        </row>
        <row r="514">
          <cell r="F514">
            <v>75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6"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</row>
        <row r="543">
          <cell r="D543">
            <v>2</v>
          </cell>
          <cell r="E543">
            <v>2</v>
          </cell>
          <cell r="F543">
            <v>3.5</v>
          </cell>
          <cell r="G543">
            <v>0</v>
          </cell>
          <cell r="H543">
            <v>218</v>
          </cell>
        </row>
        <row r="550">
          <cell r="D550">
            <v>2</v>
          </cell>
          <cell r="E550">
            <v>2</v>
          </cell>
          <cell r="F550">
            <v>3.5</v>
          </cell>
          <cell r="G550">
            <v>0</v>
          </cell>
          <cell r="H550">
            <v>298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</row>
        <row r="564">
          <cell r="D564">
            <v>4</v>
          </cell>
          <cell r="E564">
            <v>0</v>
          </cell>
          <cell r="F564">
            <v>2.25</v>
          </cell>
          <cell r="G564">
            <v>0</v>
          </cell>
          <cell r="H564">
            <v>169</v>
          </cell>
        </row>
        <row r="571">
          <cell r="D571">
            <v>4</v>
          </cell>
          <cell r="E571">
            <v>3</v>
          </cell>
          <cell r="F571">
            <v>0.25</v>
          </cell>
          <cell r="G571">
            <v>5.25</v>
          </cell>
          <cell r="H571">
            <v>195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61">
          <cell r="F561">
            <v>277.5</v>
          </cell>
          <cell r="G561">
            <v>133.5</v>
          </cell>
          <cell r="H561">
            <v>60.75</v>
          </cell>
          <cell r="I561">
            <v>4.5</v>
          </cell>
          <cell r="J561">
            <v>37.5</v>
          </cell>
        </row>
        <row r="562">
          <cell r="F562">
            <v>82.5</v>
          </cell>
          <cell r="G562">
            <v>0</v>
          </cell>
          <cell r="H562">
            <v>0</v>
          </cell>
          <cell r="I562">
            <v>1.5</v>
          </cell>
          <cell r="J562">
            <v>0</v>
          </cell>
        </row>
        <row r="563">
          <cell r="F563">
            <v>35</v>
          </cell>
          <cell r="G563">
            <v>3</v>
          </cell>
          <cell r="H563">
            <v>0</v>
          </cell>
          <cell r="I563">
            <v>3</v>
          </cell>
          <cell r="J563">
            <v>0</v>
          </cell>
        </row>
        <row r="564">
          <cell r="F564">
            <v>7.2</v>
          </cell>
          <cell r="G564">
            <v>25.2</v>
          </cell>
          <cell r="H564">
            <v>0</v>
          </cell>
          <cell r="I564">
            <v>0</v>
          </cell>
          <cell r="J564">
            <v>0</v>
          </cell>
        </row>
        <row r="565">
          <cell r="F565">
            <v>0</v>
          </cell>
          <cell r="G565">
            <v>37.5</v>
          </cell>
          <cell r="H565">
            <v>0</v>
          </cell>
          <cell r="I565">
            <v>4</v>
          </cell>
          <cell r="J565">
            <v>0</v>
          </cell>
        </row>
        <row r="566">
          <cell r="F566">
            <v>75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</row>
        <row r="593">
          <cell r="D593">
            <v>6</v>
          </cell>
          <cell r="E593">
            <v>6</v>
          </cell>
          <cell r="F593">
            <v>4.166666666666667</v>
          </cell>
          <cell r="G593">
            <v>0</v>
          </cell>
          <cell r="H593">
            <v>533</v>
          </cell>
        </row>
        <row r="600">
          <cell r="D600">
            <v>4</v>
          </cell>
          <cell r="E600">
            <v>3</v>
          </cell>
          <cell r="F600">
            <v>3.25</v>
          </cell>
          <cell r="G600">
            <v>0</v>
          </cell>
          <cell r="H600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110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</row>
      </sheetData>
      <sheetData sheetId="1">
        <row r="709">
          <cell r="C709">
            <v>31</v>
          </cell>
        </row>
      </sheetData>
      <sheetData sheetId="2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506">
          <cell r="F506">
            <v>180</v>
          </cell>
          <cell r="G506">
            <v>112.5</v>
          </cell>
          <cell r="H506">
            <v>18.75</v>
          </cell>
          <cell r="I506">
            <v>6</v>
          </cell>
          <cell r="J506">
            <v>15</v>
          </cell>
        </row>
        <row r="507">
          <cell r="F507">
            <v>56.25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22.5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09">
          <cell r="F509">
            <v>43.2</v>
          </cell>
          <cell r="G509">
            <v>50.4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60</v>
          </cell>
          <cell r="G510">
            <v>0</v>
          </cell>
          <cell r="H510">
            <v>0</v>
          </cell>
          <cell r="I510">
            <v>0</v>
          </cell>
          <cell r="J510">
            <v>20</v>
          </cell>
        </row>
        <row r="511"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</row>
        <row r="537">
          <cell r="D537">
            <v>1</v>
          </cell>
          <cell r="E537">
            <v>0</v>
          </cell>
          <cell r="F537">
            <v>1</v>
          </cell>
          <cell r="G537">
            <v>0</v>
          </cell>
          <cell r="H537">
            <v>50</v>
          </cell>
        </row>
        <row r="544">
          <cell r="D544">
            <v>3</v>
          </cell>
          <cell r="E544">
            <v>2</v>
          </cell>
          <cell r="F544">
            <v>1.1666666666666667</v>
          </cell>
          <cell r="G544">
            <v>0.16666666666666666</v>
          </cell>
          <cell r="H544">
            <v>75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8">
          <cell r="D558">
            <v>1</v>
          </cell>
          <cell r="E558">
            <v>1</v>
          </cell>
          <cell r="F558">
            <v>4</v>
          </cell>
          <cell r="G558">
            <v>0</v>
          </cell>
          <cell r="H558">
            <v>22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506">
          <cell r="F506">
            <v>228.75</v>
          </cell>
          <cell r="G506">
            <v>258.5</v>
          </cell>
          <cell r="H506">
            <v>37.5</v>
          </cell>
          <cell r="I506">
            <v>11.25</v>
          </cell>
          <cell r="J506">
            <v>52.5</v>
          </cell>
        </row>
        <row r="507">
          <cell r="F507">
            <v>41.25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</row>
        <row r="508">
          <cell r="F508">
            <v>30</v>
          </cell>
          <cell r="G508">
            <v>2</v>
          </cell>
          <cell r="H508">
            <v>1</v>
          </cell>
          <cell r="I508">
            <v>5</v>
          </cell>
          <cell r="J508">
            <v>0</v>
          </cell>
        </row>
        <row r="509">
          <cell r="F509">
            <v>0</v>
          </cell>
          <cell r="G509">
            <v>1</v>
          </cell>
          <cell r="H509">
            <v>0</v>
          </cell>
          <cell r="I509">
            <v>0</v>
          </cell>
          <cell r="J509">
            <v>0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1">
          <cell r="F511">
            <v>82.5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3">
          <cell r="F513">
            <v>0</v>
          </cell>
          <cell r="G513">
            <v>37.5</v>
          </cell>
          <cell r="H513">
            <v>37.5</v>
          </cell>
          <cell r="I513">
            <v>0</v>
          </cell>
          <cell r="J513">
            <v>0</v>
          </cell>
        </row>
        <row r="537">
          <cell r="D537">
            <v>1</v>
          </cell>
          <cell r="E537">
            <v>0</v>
          </cell>
          <cell r="F537">
            <v>4</v>
          </cell>
          <cell r="G537">
            <v>0</v>
          </cell>
          <cell r="H537">
            <v>25</v>
          </cell>
        </row>
        <row r="544">
          <cell r="D544">
            <v>1</v>
          </cell>
          <cell r="E544">
            <v>1</v>
          </cell>
          <cell r="F544">
            <v>5</v>
          </cell>
          <cell r="G544">
            <v>20</v>
          </cell>
          <cell r="H544">
            <v>40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</row>
      </sheetData>
      <sheetData sheetId="1">
        <row r="709">
          <cell r="C709">
            <v>13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S205"/>
  <sheetViews>
    <sheetView showGridLines="0" tabSelected="1" workbookViewId="0"/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10" width="8.7109375" style="1" customWidth="1"/>
    <col min="11" max="12" width="11.42578125" style="1" customWidth="1"/>
    <col min="13" max="13" width="5.7109375" style="1" customWidth="1"/>
    <col min="14" max="14" width="20.85546875" style="1" bestFit="1" customWidth="1"/>
    <col min="15" max="15" width="15.28515625" style="1" customWidth="1"/>
    <col min="16" max="16" width="13.140625" style="1" customWidth="1"/>
    <col min="17" max="17" width="11.42578125" style="1" customWidth="1"/>
    <col min="18" max="16384" width="11.42578125" style="1"/>
  </cols>
  <sheetData>
    <row r="1" spans="1:16" x14ac:dyDescent="0.2">
      <c r="A1" s="144" t="s">
        <v>104</v>
      </c>
      <c r="B1" s="145"/>
    </row>
    <row r="2" spans="1:16" x14ac:dyDescent="0.2">
      <c r="A2" s="2" t="s">
        <v>0</v>
      </c>
    </row>
    <row r="4" spans="1:16" ht="15" x14ac:dyDescent="0.25">
      <c r="A4" s="146" t="str">
        <f>A14</f>
        <v>Tabell 2-B-1-A1 - Sum personellinnsats innen helsestasjons- og skolehelsetjeneste - timeverk pr. uke</v>
      </c>
      <c r="B4" s="147"/>
      <c r="C4" s="147"/>
      <c r="D4" s="147"/>
      <c r="E4" s="147"/>
      <c r="F4" s="147"/>
      <c r="G4" s="147"/>
      <c r="H4" s="147"/>
      <c r="I4" s="147"/>
      <c r="J4" s="148" t="s">
        <v>121</v>
      </c>
      <c r="K4" s="147"/>
    </row>
    <row r="5" spans="1:16" x14ac:dyDescent="0.2">
      <c r="A5" s="4" t="str">
        <f>A46</f>
        <v>Tabell 2-B-1-A2 - Sum personellinnsats- helsestasjonstjeneste til gravide og barn 0 - 5 år - timeverk pr. uke</v>
      </c>
    </row>
    <row r="6" spans="1:16" x14ac:dyDescent="0.2">
      <c r="A6" s="4" t="str">
        <f>A79</f>
        <v>Tabell 2-B-1-A3 - Sum personellinnsats- skolehelsetjeneste i grunnskolen - timeverk pr. uke</v>
      </c>
    </row>
    <row r="7" spans="1:16" x14ac:dyDescent="0.2">
      <c r="A7" s="4" t="str">
        <f>A112</f>
        <v>Tabell 2-B-1-A4 - Sum personellinnsats- skolehelsetjeneste i videregående skole - timeverk pr. uke</v>
      </c>
    </row>
    <row r="8" spans="1:16" x14ac:dyDescent="0.2">
      <c r="A8" s="4" t="str">
        <f>A144</f>
        <v>Tabell 2-B-1-A5 - Sum personellinnsats- helsestasjon for ungdom - timeverk pr. uke</v>
      </c>
    </row>
    <row r="9" spans="1:16" x14ac:dyDescent="0.2">
      <c r="A9" s="4" t="str">
        <f>A177</f>
        <v>Tabell 2-B-1-A6 - Sum personellinnsats  - ledelse - innen helsestasjons- og skolehelsetjeneste - timeverk pr. uke</v>
      </c>
    </row>
    <row r="10" spans="1:16" x14ac:dyDescent="0.2">
      <c r="A10" s="4" t="str">
        <f>M14</f>
        <v>Tabell 2-B-1-B - Helsestasjon for ungdom</v>
      </c>
      <c r="O10" s="1" t="s">
        <v>90</v>
      </c>
    </row>
    <row r="11" spans="1:16" x14ac:dyDescent="0.2">
      <c r="A11" s="4"/>
      <c r="K11" s="149"/>
    </row>
    <row r="12" spans="1:16" x14ac:dyDescent="0.2">
      <c r="A12" s="4"/>
    </row>
    <row r="13" spans="1:16" x14ac:dyDescent="0.2">
      <c r="A13" s="4"/>
    </row>
    <row r="14" spans="1:16" s="5" customFormat="1" ht="12.75" thickBot="1" x14ac:dyDescent="0.25">
      <c r="A14" s="150" t="s">
        <v>122</v>
      </c>
      <c r="M14" s="150" t="s">
        <v>123</v>
      </c>
    </row>
    <row r="15" spans="1:16" s="5" customFormat="1" ht="60.75" thickBot="1" x14ac:dyDescent="0.25">
      <c r="A15" s="6" t="s">
        <v>1</v>
      </c>
      <c r="B15" s="7" t="s">
        <v>2</v>
      </c>
      <c r="C15" s="8" t="s">
        <v>124</v>
      </c>
      <c r="D15" s="8" t="s">
        <v>125</v>
      </c>
      <c r="E15" s="8" t="s">
        <v>126</v>
      </c>
      <c r="F15" s="8" t="s">
        <v>127</v>
      </c>
      <c r="G15" s="8" t="s">
        <v>128</v>
      </c>
      <c r="H15" s="9" t="s">
        <v>129</v>
      </c>
      <c r="I15" s="9" t="s">
        <v>130</v>
      </c>
      <c r="J15" s="9" t="s">
        <v>131</v>
      </c>
      <c r="M15" s="6" t="s">
        <v>1</v>
      </c>
      <c r="N15" s="7" t="s">
        <v>2</v>
      </c>
      <c r="O15" s="151" t="s">
        <v>132</v>
      </c>
      <c r="P15" s="151" t="s">
        <v>133</v>
      </c>
    </row>
    <row r="16" spans="1:16" x14ac:dyDescent="0.2">
      <c r="A16" s="10">
        <v>1</v>
      </c>
      <c r="B16" s="11" t="s">
        <v>3</v>
      </c>
      <c r="C16" s="152">
        <f t="shared" ref="C16:J30" si="0">C48+C81+C114+C146+C179</f>
        <v>877.5</v>
      </c>
      <c r="D16" s="153">
        <f t="shared" si="0"/>
        <v>157.5</v>
      </c>
      <c r="E16" s="153">
        <f t="shared" si="0"/>
        <v>62.25</v>
      </c>
      <c r="F16" s="153">
        <f t="shared" si="0"/>
        <v>28.259999999999998</v>
      </c>
      <c r="G16" s="153">
        <f t="shared" si="0"/>
        <v>0</v>
      </c>
      <c r="H16" s="154">
        <f t="shared" si="0"/>
        <v>270</v>
      </c>
      <c r="I16" s="155">
        <f t="shared" si="0"/>
        <v>1395.51</v>
      </c>
      <c r="J16" s="156">
        <f t="shared" si="0"/>
        <v>120</v>
      </c>
      <c r="M16" s="10">
        <v>1</v>
      </c>
      <c r="N16" s="11" t="s">
        <v>3</v>
      </c>
      <c r="O16" s="157">
        <f t="array" ref="O16:P30">TRANSPOSE([2]Fomr2B!$C$60:$Q$61)</f>
        <v>1353</v>
      </c>
      <c r="P16" s="158">
        <v>590</v>
      </c>
    </row>
    <row r="17" spans="1:16" x14ac:dyDescent="0.2">
      <c r="A17" s="12">
        <v>2</v>
      </c>
      <c r="B17" s="13" t="s">
        <v>4</v>
      </c>
      <c r="C17" s="163">
        <f t="shared" si="0"/>
        <v>669.75</v>
      </c>
      <c r="D17" s="164">
        <f t="shared" si="0"/>
        <v>120.25</v>
      </c>
      <c r="E17" s="164">
        <f t="shared" si="0"/>
        <v>68.25</v>
      </c>
      <c r="F17" s="164">
        <f t="shared" si="0"/>
        <v>216</v>
      </c>
      <c r="G17" s="164">
        <f t="shared" si="0"/>
        <v>39.049999999999997</v>
      </c>
      <c r="H17" s="165">
        <f t="shared" si="0"/>
        <v>138.75</v>
      </c>
      <c r="I17" s="166">
        <f t="shared" si="0"/>
        <v>1252.05</v>
      </c>
      <c r="J17" s="167">
        <f t="shared" si="0"/>
        <v>131.25</v>
      </c>
      <c r="M17" s="12">
        <v>2</v>
      </c>
      <c r="N17" s="13" t="s">
        <v>4</v>
      </c>
      <c r="O17" s="159">
        <v>600</v>
      </c>
      <c r="P17" s="160">
        <v>579</v>
      </c>
    </row>
    <row r="18" spans="1:16" x14ac:dyDescent="0.2">
      <c r="A18" s="12">
        <v>3</v>
      </c>
      <c r="B18" s="13" t="s">
        <v>5</v>
      </c>
      <c r="C18" s="163">
        <f t="shared" si="0"/>
        <v>573.75</v>
      </c>
      <c r="D18" s="164">
        <f t="shared" si="0"/>
        <v>56.25</v>
      </c>
      <c r="E18" s="164">
        <f t="shared" si="0"/>
        <v>52</v>
      </c>
      <c r="F18" s="164">
        <f t="shared" si="0"/>
        <v>108</v>
      </c>
      <c r="G18" s="164">
        <f t="shared" si="0"/>
        <v>37.5</v>
      </c>
      <c r="H18" s="165">
        <f t="shared" si="0"/>
        <v>159.38</v>
      </c>
      <c r="I18" s="166">
        <f t="shared" si="0"/>
        <v>986.88</v>
      </c>
      <c r="J18" s="167">
        <f t="shared" si="0"/>
        <v>217</v>
      </c>
      <c r="M18" s="12">
        <v>3</v>
      </c>
      <c r="N18" s="13" t="s">
        <v>5</v>
      </c>
      <c r="O18" s="159">
        <v>425</v>
      </c>
      <c r="P18" s="160">
        <v>202</v>
      </c>
    </row>
    <row r="19" spans="1:16" x14ac:dyDescent="0.2">
      <c r="A19" s="12">
        <v>4</v>
      </c>
      <c r="B19" s="13" t="s">
        <v>6</v>
      </c>
      <c r="C19" s="163">
        <f t="shared" si="0"/>
        <v>416.25</v>
      </c>
      <c r="D19" s="164">
        <f t="shared" si="0"/>
        <v>52.5</v>
      </c>
      <c r="E19" s="164">
        <f t="shared" si="0"/>
        <v>30.5</v>
      </c>
      <c r="F19" s="164">
        <f t="shared" si="0"/>
        <v>28.8</v>
      </c>
      <c r="G19" s="164">
        <f t="shared" si="0"/>
        <v>3.85</v>
      </c>
      <c r="H19" s="165">
        <f t="shared" si="0"/>
        <v>75</v>
      </c>
      <c r="I19" s="166">
        <f t="shared" si="0"/>
        <v>606.9</v>
      </c>
      <c r="J19" s="167">
        <f t="shared" si="0"/>
        <v>0</v>
      </c>
      <c r="M19" s="12">
        <v>4</v>
      </c>
      <c r="N19" s="13" t="s">
        <v>6</v>
      </c>
      <c r="O19" s="159">
        <v>1188</v>
      </c>
      <c r="P19" s="160">
        <v>1101</v>
      </c>
    </row>
    <row r="20" spans="1:16" x14ac:dyDescent="0.2">
      <c r="A20" s="12">
        <v>5</v>
      </c>
      <c r="B20" s="13" t="s">
        <v>7</v>
      </c>
      <c r="C20" s="163">
        <f t="shared" si="0"/>
        <v>513.75</v>
      </c>
      <c r="D20" s="164">
        <f t="shared" si="0"/>
        <v>84</v>
      </c>
      <c r="E20" s="164">
        <f t="shared" si="0"/>
        <v>41</v>
      </c>
      <c r="F20" s="164">
        <f t="shared" si="0"/>
        <v>32.4</v>
      </c>
      <c r="G20" s="164">
        <f t="shared" si="0"/>
        <v>41.5</v>
      </c>
      <c r="H20" s="165">
        <f t="shared" si="0"/>
        <v>75</v>
      </c>
      <c r="I20" s="166">
        <f t="shared" si="0"/>
        <v>787.65</v>
      </c>
      <c r="J20" s="167">
        <f t="shared" si="0"/>
        <v>0</v>
      </c>
      <c r="M20" s="12">
        <v>5</v>
      </c>
      <c r="N20" s="13" t="s">
        <v>7</v>
      </c>
      <c r="O20" s="159">
        <v>1284</v>
      </c>
      <c r="P20" s="160">
        <v>380</v>
      </c>
    </row>
    <row r="21" spans="1:16" x14ac:dyDescent="0.2">
      <c r="A21" s="12">
        <v>6</v>
      </c>
      <c r="B21" s="13" t="s">
        <v>8</v>
      </c>
      <c r="C21" s="163">
        <f t="shared" si="0"/>
        <v>332.25</v>
      </c>
      <c r="D21" s="164">
        <f t="shared" si="0"/>
        <v>56.25</v>
      </c>
      <c r="E21" s="164">
        <f t="shared" si="0"/>
        <v>22.5</v>
      </c>
      <c r="F21" s="164">
        <f t="shared" si="0"/>
        <v>93.6</v>
      </c>
      <c r="G21" s="164">
        <f t="shared" si="0"/>
        <v>80</v>
      </c>
      <c r="H21" s="165">
        <f t="shared" si="0"/>
        <v>0</v>
      </c>
      <c r="I21" s="166">
        <f t="shared" si="0"/>
        <v>584.6</v>
      </c>
      <c r="J21" s="167">
        <f t="shared" si="0"/>
        <v>0</v>
      </c>
      <c r="M21" s="12">
        <v>6</v>
      </c>
      <c r="N21" s="13" t="s">
        <v>8</v>
      </c>
      <c r="O21" s="159">
        <v>264</v>
      </c>
      <c r="P21" s="160">
        <v>220</v>
      </c>
    </row>
    <row r="22" spans="1:16" x14ac:dyDescent="0.2">
      <c r="A22" s="12">
        <v>7</v>
      </c>
      <c r="B22" s="13" t="s">
        <v>9</v>
      </c>
      <c r="C22" s="163">
        <f t="shared" si="0"/>
        <v>588.5</v>
      </c>
      <c r="D22" s="164">
        <f t="shared" si="0"/>
        <v>41.25</v>
      </c>
      <c r="E22" s="164">
        <f t="shared" si="0"/>
        <v>38</v>
      </c>
      <c r="F22" s="164">
        <f t="shared" si="0"/>
        <v>1</v>
      </c>
      <c r="G22" s="164">
        <f t="shared" si="0"/>
        <v>0</v>
      </c>
      <c r="H22" s="165">
        <f t="shared" si="0"/>
        <v>82.5</v>
      </c>
      <c r="I22" s="166">
        <f t="shared" si="0"/>
        <v>751.25</v>
      </c>
      <c r="J22" s="167">
        <f t="shared" si="0"/>
        <v>75</v>
      </c>
      <c r="M22" s="12">
        <v>7</v>
      </c>
      <c r="N22" s="13" t="s">
        <v>9</v>
      </c>
      <c r="O22" s="159">
        <v>598</v>
      </c>
      <c r="P22" s="160">
        <v>325</v>
      </c>
    </row>
    <row r="23" spans="1:16" x14ac:dyDescent="0.2">
      <c r="A23" s="12">
        <v>8</v>
      </c>
      <c r="B23" s="13" t="s">
        <v>10</v>
      </c>
      <c r="C23" s="163">
        <f t="shared" si="0"/>
        <v>637.38</v>
      </c>
      <c r="D23" s="164">
        <f t="shared" si="0"/>
        <v>48.75</v>
      </c>
      <c r="E23" s="164">
        <f t="shared" si="0"/>
        <v>51</v>
      </c>
      <c r="F23" s="164">
        <f t="shared" si="0"/>
        <v>0</v>
      </c>
      <c r="G23" s="164">
        <f t="shared" si="0"/>
        <v>87.75</v>
      </c>
      <c r="H23" s="165">
        <f t="shared" si="0"/>
        <v>97.5</v>
      </c>
      <c r="I23" s="166">
        <f t="shared" si="0"/>
        <v>922.38</v>
      </c>
      <c r="J23" s="167">
        <f t="shared" si="0"/>
        <v>0</v>
      </c>
      <c r="M23" s="12">
        <v>8</v>
      </c>
      <c r="N23" s="13" t="s">
        <v>10</v>
      </c>
      <c r="O23" s="159">
        <v>699</v>
      </c>
      <c r="P23" s="160">
        <v>402</v>
      </c>
    </row>
    <row r="24" spans="1:16" x14ac:dyDescent="0.2">
      <c r="A24" s="12">
        <v>9</v>
      </c>
      <c r="B24" s="13" t="s">
        <v>11</v>
      </c>
      <c r="C24" s="163">
        <f t="shared" si="0"/>
        <v>526</v>
      </c>
      <c r="D24" s="164">
        <f t="shared" si="0"/>
        <v>56.25</v>
      </c>
      <c r="E24" s="164">
        <f t="shared" si="0"/>
        <v>36</v>
      </c>
      <c r="F24" s="164">
        <f t="shared" si="0"/>
        <v>2</v>
      </c>
      <c r="G24" s="164">
        <f t="shared" si="0"/>
        <v>18.739999999999998</v>
      </c>
      <c r="H24" s="165">
        <f t="shared" si="0"/>
        <v>127.5</v>
      </c>
      <c r="I24" s="166">
        <f t="shared" si="0"/>
        <v>766.49</v>
      </c>
      <c r="J24" s="167">
        <f t="shared" si="0"/>
        <v>224.64999999999998</v>
      </c>
      <c r="M24" s="12">
        <v>9</v>
      </c>
      <c r="N24" s="13" t="s">
        <v>11</v>
      </c>
      <c r="O24" s="159">
        <v>154</v>
      </c>
      <c r="P24" s="161">
        <v>82</v>
      </c>
    </row>
    <row r="25" spans="1:16" x14ac:dyDescent="0.2">
      <c r="A25" s="12">
        <v>10</v>
      </c>
      <c r="B25" s="13" t="s">
        <v>12</v>
      </c>
      <c r="C25" s="163">
        <f t="shared" si="0"/>
        <v>487.5</v>
      </c>
      <c r="D25" s="164">
        <f t="shared" si="0"/>
        <v>67.5</v>
      </c>
      <c r="E25" s="164">
        <f t="shared" si="0"/>
        <v>26.5</v>
      </c>
      <c r="F25" s="164">
        <f t="shared" si="0"/>
        <v>0</v>
      </c>
      <c r="G25" s="164">
        <f t="shared" si="0"/>
        <v>67.5</v>
      </c>
      <c r="H25" s="165">
        <f t="shared" si="0"/>
        <v>48.75</v>
      </c>
      <c r="I25" s="166">
        <f t="shared" si="0"/>
        <v>697.75</v>
      </c>
      <c r="J25" s="167">
        <f t="shared" si="0"/>
        <v>99.25</v>
      </c>
      <c r="M25" s="12">
        <v>10</v>
      </c>
      <c r="N25" s="13" t="s">
        <v>12</v>
      </c>
      <c r="O25" s="159">
        <v>151</v>
      </c>
      <c r="P25" s="160">
        <v>119</v>
      </c>
    </row>
    <row r="26" spans="1:16" x14ac:dyDescent="0.2">
      <c r="A26" s="12">
        <v>11</v>
      </c>
      <c r="B26" s="13" t="s">
        <v>13</v>
      </c>
      <c r="C26" s="163">
        <f t="shared" si="0"/>
        <v>495.8</v>
      </c>
      <c r="D26" s="164">
        <f t="shared" si="0"/>
        <v>59.93</v>
      </c>
      <c r="E26" s="164">
        <f t="shared" si="0"/>
        <v>67.599999999999994</v>
      </c>
      <c r="F26" s="164">
        <f t="shared" si="0"/>
        <v>0</v>
      </c>
      <c r="G26" s="164">
        <f t="shared" si="0"/>
        <v>0</v>
      </c>
      <c r="H26" s="165">
        <f t="shared" si="0"/>
        <v>130</v>
      </c>
      <c r="I26" s="166">
        <f t="shared" si="0"/>
        <v>753.32999999999993</v>
      </c>
      <c r="J26" s="167">
        <f t="shared" si="0"/>
        <v>0</v>
      </c>
      <c r="M26" s="12">
        <v>11</v>
      </c>
      <c r="N26" s="13" t="s">
        <v>13</v>
      </c>
      <c r="O26" s="159">
        <v>500</v>
      </c>
      <c r="P26" s="160">
        <v>282</v>
      </c>
    </row>
    <row r="27" spans="1:16" x14ac:dyDescent="0.2">
      <c r="A27" s="12">
        <v>12</v>
      </c>
      <c r="B27" s="13" t="s">
        <v>14</v>
      </c>
      <c r="C27" s="163">
        <f t="shared" si="0"/>
        <v>614.5</v>
      </c>
      <c r="D27" s="164">
        <f t="shared" si="0"/>
        <v>103.12</v>
      </c>
      <c r="E27" s="164">
        <f t="shared" si="0"/>
        <v>35.5</v>
      </c>
      <c r="F27" s="164">
        <f t="shared" si="0"/>
        <v>7.17</v>
      </c>
      <c r="G27" s="164">
        <f t="shared" si="0"/>
        <v>37.5</v>
      </c>
      <c r="H27" s="165">
        <f t="shared" si="0"/>
        <v>123.75</v>
      </c>
      <c r="I27" s="166">
        <f t="shared" si="0"/>
        <v>921.54000000000008</v>
      </c>
      <c r="J27" s="167">
        <f t="shared" si="0"/>
        <v>0</v>
      </c>
      <c r="M27" s="12">
        <v>12</v>
      </c>
      <c r="N27" s="13" t="s">
        <v>14</v>
      </c>
      <c r="O27" s="159">
        <v>862</v>
      </c>
      <c r="P27" s="160">
        <v>321</v>
      </c>
    </row>
    <row r="28" spans="1:16" x14ac:dyDescent="0.2">
      <c r="A28" s="12">
        <v>13</v>
      </c>
      <c r="B28" s="13" t="s">
        <v>15</v>
      </c>
      <c r="C28" s="163">
        <f t="shared" si="0"/>
        <v>709.7</v>
      </c>
      <c r="D28" s="164">
        <f t="shared" si="0"/>
        <v>56.25</v>
      </c>
      <c r="E28" s="164">
        <f t="shared" si="0"/>
        <v>61.5</v>
      </c>
      <c r="F28" s="164">
        <f t="shared" si="0"/>
        <v>34.56</v>
      </c>
      <c r="G28" s="164">
        <f t="shared" si="0"/>
        <v>25.5</v>
      </c>
      <c r="H28" s="165">
        <f t="shared" si="0"/>
        <v>108.75</v>
      </c>
      <c r="I28" s="166">
        <f t="shared" si="0"/>
        <v>996.26</v>
      </c>
      <c r="J28" s="167">
        <f t="shared" si="0"/>
        <v>0</v>
      </c>
      <c r="M28" s="12">
        <v>13</v>
      </c>
      <c r="N28" s="13" t="s">
        <v>15</v>
      </c>
      <c r="O28" s="159">
        <v>469</v>
      </c>
      <c r="P28" s="160">
        <v>411</v>
      </c>
    </row>
    <row r="29" spans="1:16" x14ac:dyDescent="0.2">
      <c r="A29" s="12">
        <v>14</v>
      </c>
      <c r="B29" s="13" t="s">
        <v>16</v>
      </c>
      <c r="C29" s="163">
        <f t="shared" si="0"/>
        <v>870</v>
      </c>
      <c r="D29" s="164">
        <f t="shared" si="0"/>
        <v>78.75</v>
      </c>
      <c r="E29" s="164">
        <f t="shared" si="0"/>
        <v>37.75</v>
      </c>
      <c r="F29" s="164">
        <f t="shared" si="0"/>
        <v>36</v>
      </c>
      <c r="G29" s="164">
        <f t="shared" si="0"/>
        <v>45</v>
      </c>
      <c r="H29" s="165">
        <f t="shared" si="0"/>
        <v>127.5</v>
      </c>
      <c r="I29" s="166">
        <f t="shared" si="0"/>
        <v>1195</v>
      </c>
      <c r="J29" s="167">
        <f t="shared" si="0"/>
        <v>0</v>
      </c>
      <c r="M29" s="12">
        <v>14</v>
      </c>
      <c r="N29" s="13" t="s">
        <v>16</v>
      </c>
      <c r="O29" s="159">
        <v>1104</v>
      </c>
      <c r="P29" s="160">
        <v>485</v>
      </c>
    </row>
    <row r="30" spans="1:16" ht="12.75" thickBot="1" x14ac:dyDescent="0.25">
      <c r="A30" s="14">
        <v>15</v>
      </c>
      <c r="B30" s="15" t="s">
        <v>17</v>
      </c>
      <c r="C30" s="211">
        <f t="shared" si="0"/>
        <v>657.75</v>
      </c>
      <c r="D30" s="212">
        <f t="shared" si="0"/>
        <v>33.700000000000003</v>
      </c>
      <c r="E30" s="212">
        <f t="shared" si="0"/>
        <v>84.5</v>
      </c>
      <c r="F30" s="212">
        <f t="shared" si="0"/>
        <v>0</v>
      </c>
      <c r="G30" s="212">
        <f t="shared" si="0"/>
        <v>0</v>
      </c>
      <c r="H30" s="213">
        <f t="shared" si="0"/>
        <v>184</v>
      </c>
      <c r="I30" s="214">
        <f t="shared" si="0"/>
        <v>959.95</v>
      </c>
      <c r="J30" s="195">
        <f t="shared" si="0"/>
        <v>0</v>
      </c>
      <c r="M30" s="14">
        <v>15</v>
      </c>
      <c r="N30" s="15" t="s">
        <v>17</v>
      </c>
      <c r="O30" s="162">
        <v>440</v>
      </c>
      <c r="P30" s="215">
        <v>420</v>
      </c>
    </row>
    <row r="31" spans="1:16" s="20" customFormat="1" x14ac:dyDescent="0.2">
      <c r="A31" s="197"/>
      <c r="B31" s="198" t="s">
        <v>101</v>
      </c>
      <c r="C31" s="199">
        <f t="shared" ref="C31:J31" si="1">SUM(C16:C30)</f>
        <v>8970.380000000001</v>
      </c>
      <c r="D31" s="199">
        <f t="shared" si="1"/>
        <v>1072.25</v>
      </c>
      <c r="E31" s="199">
        <f t="shared" si="1"/>
        <v>714.85</v>
      </c>
      <c r="F31" s="199">
        <f t="shared" si="1"/>
        <v>587.79</v>
      </c>
      <c r="G31" s="199">
        <f t="shared" si="1"/>
        <v>483.89</v>
      </c>
      <c r="H31" s="199">
        <f t="shared" si="1"/>
        <v>1748.38</v>
      </c>
      <c r="I31" s="199">
        <f t="shared" si="1"/>
        <v>13577.54</v>
      </c>
      <c r="J31" s="200">
        <f t="shared" si="1"/>
        <v>867.15</v>
      </c>
      <c r="M31" s="197"/>
      <c r="N31" s="198" t="s">
        <v>101</v>
      </c>
      <c r="O31" s="199">
        <f>SUM(O16:O30)</f>
        <v>10091</v>
      </c>
      <c r="P31" s="200">
        <f>SUM(P16:P30)</f>
        <v>5919</v>
      </c>
    </row>
    <row r="32" spans="1:16" s="20" customFormat="1" x14ac:dyDescent="0.2">
      <c r="A32" s="201"/>
      <c r="B32" s="204" t="s">
        <v>89</v>
      </c>
      <c r="C32" s="181">
        <v>8742.58</v>
      </c>
      <c r="D32" s="181">
        <v>1026.6199999999999</v>
      </c>
      <c r="E32" s="181">
        <v>742.69999999999993</v>
      </c>
      <c r="F32" s="181">
        <v>702.81</v>
      </c>
      <c r="G32" s="181">
        <v>536.45000000000005</v>
      </c>
      <c r="H32" s="181">
        <v>1789.73</v>
      </c>
      <c r="I32" s="181">
        <v>13540.890000000001</v>
      </c>
      <c r="J32" s="182">
        <v>1141.6500000000001</v>
      </c>
      <c r="M32" s="201"/>
      <c r="N32" s="204" t="s">
        <v>89</v>
      </c>
      <c r="O32" s="181">
        <v>10091</v>
      </c>
      <c r="P32" s="182">
        <v>5919</v>
      </c>
    </row>
    <row r="33" spans="1:19" s="20" customFormat="1" ht="12.75" thickBot="1" x14ac:dyDescent="0.25">
      <c r="A33" s="202"/>
      <c r="B33" s="206" t="s">
        <v>75</v>
      </c>
      <c r="C33" s="184">
        <v>11879.98</v>
      </c>
      <c r="D33" s="184">
        <v>2054.9899999999998</v>
      </c>
      <c r="E33" s="184">
        <v>1278.1500000000001</v>
      </c>
      <c r="F33" s="184">
        <v>1034.5</v>
      </c>
      <c r="G33" s="184">
        <v>933.85</v>
      </c>
      <c r="H33" s="184">
        <v>3521.83</v>
      </c>
      <c r="I33" s="184">
        <v>20703.3</v>
      </c>
      <c r="J33" s="185">
        <v>1360.95</v>
      </c>
      <c r="M33" s="202"/>
      <c r="N33" s="206" t="s">
        <v>75</v>
      </c>
      <c r="O33" s="184">
        <v>10091</v>
      </c>
      <c r="P33" s="185">
        <v>5919</v>
      </c>
    </row>
    <row r="34" spans="1:19" s="20" customFormat="1" ht="19.5" customHeight="1" thickBot="1" x14ac:dyDescent="0.25">
      <c r="A34" s="81"/>
      <c r="B34" s="196" t="s">
        <v>18</v>
      </c>
      <c r="C34" s="17">
        <v>8419.0299999999988</v>
      </c>
      <c r="D34" s="18">
        <v>1037.3200000000002</v>
      </c>
      <c r="E34" s="18">
        <v>764.85</v>
      </c>
      <c r="F34" s="18">
        <v>660.67000000000007</v>
      </c>
      <c r="G34" s="18">
        <v>721.09</v>
      </c>
      <c r="H34" s="19">
        <v>1756.2</v>
      </c>
      <c r="I34" s="19">
        <v>13359.160000000002</v>
      </c>
      <c r="J34" s="19">
        <v>1612.4499999999998</v>
      </c>
      <c r="M34" s="81"/>
      <c r="N34" s="196" t="s">
        <v>18</v>
      </c>
      <c r="O34" s="216">
        <v>9489</v>
      </c>
      <c r="P34" s="217">
        <v>5314</v>
      </c>
    </row>
    <row r="35" spans="1:19" s="20" customFormat="1" ht="19.5" customHeight="1" thickBot="1" x14ac:dyDescent="0.25">
      <c r="A35" s="16"/>
      <c r="B35" s="168" t="s">
        <v>112</v>
      </c>
      <c r="C35" s="17">
        <v>7813.1299999999992</v>
      </c>
      <c r="D35" s="18">
        <v>992.2</v>
      </c>
      <c r="E35" s="18">
        <v>769.1</v>
      </c>
      <c r="F35" s="18">
        <v>560.29999999999995</v>
      </c>
      <c r="G35" s="18">
        <v>894.4</v>
      </c>
      <c r="H35" s="19">
        <v>1872.35</v>
      </c>
      <c r="I35" s="19">
        <v>12901.48</v>
      </c>
      <c r="J35" s="19">
        <v>1685.3999999999999</v>
      </c>
      <c r="M35" s="16"/>
      <c r="N35" s="168" t="s">
        <v>112</v>
      </c>
      <c r="O35" s="169">
        <v>11200</v>
      </c>
      <c r="P35" s="170">
        <v>5169</v>
      </c>
    </row>
    <row r="36" spans="1:19" s="20" customFormat="1" ht="19.5" customHeight="1" thickBot="1" x14ac:dyDescent="0.25">
      <c r="A36" s="16"/>
      <c r="B36" s="168" t="s">
        <v>113</v>
      </c>
      <c r="C36" s="17">
        <v>7677.8</v>
      </c>
      <c r="D36" s="18">
        <v>967.35</v>
      </c>
      <c r="E36" s="18">
        <v>769.67499999999995</v>
      </c>
      <c r="F36" s="18">
        <v>567.20000000000005</v>
      </c>
      <c r="G36" s="18">
        <v>1096.45</v>
      </c>
      <c r="H36" s="19">
        <v>1913.55</v>
      </c>
      <c r="I36" s="19">
        <v>12992.025</v>
      </c>
      <c r="J36" s="19">
        <v>1948.93</v>
      </c>
      <c r="M36" s="16"/>
      <c r="N36" s="168" t="s">
        <v>113</v>
      </c>
      <c r="O36" s="169">
        <v>11200</v>
      </c>
      <c r="P36" s="170">
        <v>5169</v>
      </c>
    </row>
    <row r="37" spans="1:19" s="20" customFormat="1" ht="19.5" customHeight="1" thickBot="1" x14ac:dyDescent="0.25">
      <c r="A37" s="16"/>
      <c r="B37" s="168" t="s">
        <v>114</v>
      </c>
      <c r="C37" s="17">
        <v>7219.2</v>
      </c>
      <c r="D37" s="18">
        <v>958</v>
      </c>
      <c r="E37" s="18">
        <v>761.06</v>
      </c>
      <c r="F37" s="18">
        <v>926.05</v>
      </c>
      <c r="G37" s="18">
        <v>1188.25</v>
      </c>
      <c r="H37" s="19">
        <v>1913.8</v>
      </c>
      <c r="I37" s="19">
        <v>12966.36</v>
      </c>
      <c r="J37" s="19">
        <v>1684.4</v>
      </c>
      <c r="M37" s="16"/>
      <c r="N37" s="168" t="s">
        <v>114</v>
      </c>
      <c r="O37" s="169">
        <v>9875</v>
      </c>
      <c r="P37" s="170">
        <v>5138</v>
      </c>
    </row>
    <row r="38" spans="1:19" s="20" customFormat="1" ht="19.5" customHeight="1" thickBot="1" x14ac:dyDescent="0.25">
      <c r="A38" s="16"/>
      <c r="B38" s="168" t="s">
        <v>115</v>
      </c>
      <c r="C38" s="17">
        <v>6967.66</v>
      </c>
      <c r="D38" s="18">
        <v>929.62</v>
      </c>
      <c r="E38" s="18">
        <v>806.25</v>
      </c>
      <c r="F38" s="18">
        <v>946.15</v>
      </c>
      <c r="G38" s="18">
        <v>879</v>
      </c>
      <c r="H38" s="19">
        <v>1730.6</v>
      </c>
      <c r="I38" s="19">
        <v>12259.28</v>
      </c>
      <c r="J38" s="19">
        <v>1439.95</v>
      </c>
      <c r="M38" s="16"/>
      <c r="N38" s="168" t="s">
        <v>115</v>
      </c>
      <c r="O38" s="169">
        <v>9350</v>
      </c>
      <c r="P38" s="170">
        <v>4931</v>
      </c>
    </row>
    <row r="39" spans="1:19" s="20" customFormat="1" ht="19.5" customHeight="1" thickBot="1" x14ac:dyDescent="0.25">
      <c r="A39" s="16"/>
      <c r="B39" s="168" t="s">
        <v>116</v>
      </c>
      <c r="C39" s="17">
        <v>6940.4</v>
      </c>
      <c r="D39" s="18">
        <v>835</v>
      </c>
      <c r="E39" s="18">
        <v>847.78</v>
      </c>
      <c r="F39" s="18">
        <v>950.1</v>
      </c>
      <c r="G39" s="18">
        <v>834.8</v>
      </c>
      <c r="H39" s="19">
        <v>1743.35</v>
      </c>
      <c r="I39" s="19">
        <v>12151.43</v>
      </c>
      <c r="J39" s="19">
        <v>1351.7</v>
      </c>
      <c r="M39" s="16"/>
      <c r="N39" s="168" t="s">
        <v>116</v>
      </c>
      <c r="O39" s="169">
        <v>8981</v>
      </c>
      <c r="P39" s="170">
        <v>4238</v>
      </c>
    </row>
    <row r="40" spans="1:19" x14ac:dyDescent="0.2">
      <c r="A40" s="171"/>
    </row>
    <row r="41" spans="1:19" x14ac:dyDescent="0.2">
      <c r="A41" s="171" t="s">
        <v>134</v>
      </c>
    </row>
    <row r="42" spans="1:19" x14ac:dyDescent="0.2">
      <c r="A42" s="171" t="s">
        <v>135</v>
      </c>
    </row>
    <row r="46" spans="1:19" s="5" customFormat="1" ht="26.25" customHeight="1" thickBot="1" x14ac:dyDescent="0.25">
      <c r="A46" s="150" t="s">
        <v>136</v>
      </c>
      <c r="M46" s="1"/>
      <c r="N46" s="1"/>
      <c r="O46" s="1"/>
      <c r="P46" s="1"/>
      <c r="Q46" s="1"/>
      <c r="R46" s="1"/>
      <c r="S46" s="1"/>
    </row>
    <row r="47" spans="1:19" s="5" customFormat="1" ht="78.75" customHeight="1" thickBot="1" x14ac:dyDescent="0.25">
      <c r="A47" s="6" t="s">
        <v>1</v>
      </c>
      <c r="B47" s="7" t="s">
        <v>2</v>
      </c>
      <c r="C47" s="8" t="s">
        <v>124</v>
      </c>
      <c r="D47" s="8" t="s">
        <v>125</v>
      </c>
      <c r="E47" s="8" t="s">
        <v>126</v>
      </c>
      <c r="F47" s="8" t="s">
        <v>127</v>
      </c>
      <c r="G47" s="8" t="s">
        <v>128</v>
      </c>
      <c r="H47" s="9" t="s">
        <v>129</v>
      </c>
      <c r="I47" s="172" t="s">
        <v>130</v>
      </c>
      <c r="J47" s="172" t="s">
        <v>131</v>
      </c>
      <c r="M47" s="1"/>
      <c r="N47" s="1"/>
      <c r="O47" s="1"/>
      <c r="P47" s="1"/>
      <c r="Q47" s="1"/>
      <c r="R47" s="1"/>
      <c r="S47" s="1"/>
    </row>
    <row r="48" spans="1:19" ht="12.95" customHeight="1" x14ac:dyDescent="0.2">
      <c r="A48" s="10">
        <v>1</v>
      </c>
      <c r="B48" s="11" t="s">
        <v>3</v>
      </c>
      <c r="C48" s="175">
        <f>'[3]MAL3T-2013A.XLS'!$F$517</f>
        <v>476.25</v>
      </c>
      <c r="D48" s="176">
        <f>'[3]MAL3T-2013A.XLS'!$F$518</f>
        <v>157.5</v>
      </c>
      <c r="E48" s="176">
        <f>'[3]MAL3T-2013A.XLS'!$F$519</f>
        <v>48</v>
      </c>
      <c r="F48" s="176">
        <f>'[3]MAL3T-2013A.XLS'!$F$520</f>
        <v>9.9</v>
      </c>
      <c r="G48" s="176">
        <f>'[3]MAL3T-2013A.XLS'!$F$521</f>
        <v>0</v>
      </c>
      <c r="H48" s="177">
        <f>'[3]MAL3T-2013A.XLS'!$F$522</f>
        <v>195</v>
      </c>
      <c r="I48" s="218">
        <f t="shared" ref="I48:I62" si="2">SUM(C48:H48)</f>
        <v>886.65</v>
      </c>
      <c r="J48" s="218">
        <f>'[3]MAL3T-2013A.XLS'!$F$524</f>
        <v>0</v>
      </c>
    </row>
    <row r="49" spans="1:15" ht="12.95" customHeight="1" x14ac:dyDescent="0.2">
      <c r="A49" s="12">
        <v>2</v>
      </c>
      <c r="B49" s="13" t="s">
        <v>4</v>
      </c>
      <c r="C49" s="180">
        <f>'[4]MAL3T-2013A.XLS'!$F$506</f>
        <v>375</v>
      </c>
      <c r="D49" s="181">
        <f>'[4]MAL3T-2013A.XLS'!$F$507</f>
        <v>112.5</v>
      </c>
      <c r="E49" s="181">
        <f>'[4]MAL3T-2013A.XLS'!$F$508</f>
        <v>48</v>
      </c>
      <c r="F49" s="181">
        <f>'[4]MAL3T-2013A.XLS'!$F$509</f>
        <v>108</v>
      </c>
      <c r="G49" s="181">
        <f>'[4]MAL3T-2013A.XLS'!$F$510</f>
        <v>18</v>
      </c>
      <c r="H49" s="182">
        <f>'[4]MAL3T-2013A.XLS'!$F$511</f>
        <v>131.25</v>
      </c>
      <c r="I49" s="219">
        <f t="shared" si="2"/>
        <v>792.75</v>
      </c>
      <c r="J49" s="219">
        <f>'[4]MAL3T-2013A.XLS'!$F$513</f>
        <v>0</v>
      </c>
    </row>
    <row r="50" spans="1:15" x14ac:dyDescent="0.2">
      <c r="A50" s="12">
        <v>3</v>
      </c>
      <c r="B50" s="13" t="s">
        <v>5</v>
      </c>
      <c r="C50" s="180">
        <f>'[5]MAL3T-2013A.XLS'!$F$506</f>
        <v>376.25</v>
      </c>
      <c r="D50" s="181">
        <f>'[5]MAL3T-2013A.XLS'!$F$507</f>
        <v>56.25</v>
      </c>
      <c r="E50" s="181">
        <f>'[5]MAL3T-2013A.XLS'!$F$508</f>
        <v>43</v>
      </c>
      <c r="F50" s="181">
        <f>'[5]MAL3T-2013A.XLS'!$F$509</f>
        <v>86.4</v>
      </c>
      <c r="G50" s="181">
        <f>'[5]MAL3T-2013A.XLS'!$F$510</f>
        <v>37.5</v>
      </c>
      <c r="H50" s="182">
        <f>'[5]MAL3T-2013A.XLS'!$F$511</f>
        <v>159.38</v>
      </c>
      <c r="I50" s="219">
        <f t="shared" si="2"/>
        <v>758.78</v>
      </c>
      <c r="J50" s="219">
        <f>'[5]MAL3T-2013A.XLS'!$F$513</f>
        <v>112.5</v>
      </c>
    </row>
    <row r="51" spans="1:15" x14ac:dyDescent="0.2">
      <c r="A51" s="12">
        <v>4</v>
      </c>
      <c r="B51" s="13" t="s">
        <v>6</v>
      </c>
      <c r="C51" s="180">
        <f>'[6]MAL3T-2013A.XLS'!$F$509</f>
        <v>225</v>
      </c>
      <c r="D51" s="181">
        <f>'[6]MAL3T-2013A.XLS'!$F$510</f>
        <v>52.5</v>
      </c>
      <c r="E51" s="181">
        <f>'[6]MAL3T-2013A.XLS'!$F$511</f>
        <v>22.5</v>
      </c>
      <c r="F51" s="181">
        <f>'[6]MAL3T-2013A.XLS'!$F$512</f>
        <v>7.2</v>
      </c>
      <c r="G51" s="181">
        <f>'[6]MAL3T-2013A.XLS'!$F$513</f>
        <v>0.1</v>
      </c>
      <c r="H51" s="182">
        <f>'[6]MAL3T-2013A.XLS'!$F$514</f>
        <v>75</v>
      </c>
      <c r="I51" s="219">
        <f t="shared" si="2"/>
        <v>382.3</v>
      </c>
      <c r="J51" s="219">
        <f>'[6]MAL3T-2013A.XLS'!$F$516</f>
        <v>0</v>
      </c>
    </row>
    <row r="52" spans="1:15" x14ac:dyDescent="0.2">
      <c r="A52" s="12">
        <v>5</v>
      </c>
      <c r="B52" s="13" t="s">
        <v>7</v>
      </c>
      <c r="C52" s="180">
        <f>'[7]MAL3T-2013A.XLS'!$F$561</f>
        <v>277.5</v>
      </c>
      <c r="D52" s="181">
        <f>'[7]MAL3T-2013A.XLS'!$F$562</f>
        <v>82.5</v>
      </c>
      <c r="E52" s="181">
        <f>'[7]MAL3T-2013A.XLS'!$F$563</f>
        <v>35</v>
      </c>
      <c r="F52" s="181">
        <f>'[7]MAL3T-2013A.XLS'!$F$564</f>
        <v>7.2</v>
      </c>
      <c r="G52" s="181">
        <f>'[7]MAL3T-2013A.XLS'!$F$565</f>
        <v>0</v>
      </c>
      <c r="H52" s="182">
        <f>'[7]MAL3T-2013A.XLS'!$F$566</f>
        <v>75</v>
      </c>
      <c r="I52" s="219">
        <f t="shared" si="2"/>
        <v>477.2</v>
      </c>
      <c r="J52" s="219">
        <f>'[7]MAL3T-2013A.XLS'!$F$568</f>
        <v>0</v>
      </c>
    </row>
    <row r="53" spans="1:15" x14ac:dyDescent="0.2">
      <c r="A53" s="12">
        <v>6</v>
      </c>
      <c r="B53" s="13" t="s">
        <v>8</v>
      </c>
      <c r="C53" s="180">
        <f>'[8]MAL3T-2013A.XLS'!$F$506</f>
        <v>180</v>
      </c>
      <c r="D53" s="181">
        <f>'[8]MAL3T-2013A.XLS'!$F$507</f>
        <v>56.25</v>
      </c>
      <c r="E53" s="181">
        <f>'[8]MAL3T-2013A.XLS'!$F$508</f>
        <v>22.5</v>
      </c>
      <c r="F53" s="181">
        <f>'[8]MAL3T-2013A.XLS'!$F$509</f>
        <v>43.2</v>
      </c>
      <c r="G53" s="181">
        <f>'[8]MAL3T-2013A.XLS'!$F$510</f>
        <v>60</v>
      </c>
      <c r="H53" s="182">
        <f>'[8]MAL3T-2013A.XLS'!$F$511</f>
        <v>0</v>
      </c>
      <c r="I53" s="219">
        <f t="shared" si="2"/>
        <v>361.95</v>
      </c>
      <c r="J53" s="219">
        <f>'[8]MAL3T-2013A.XLS'!$F$513</f>
        <v>0</v>
      </c>
    </row>
    <row r="54" spans="1:15" x14ac:dyDescent="0.2">
      <c r="A54" s="12">
        <v>7</v>
      </c>
      <c r="B54" s="13" t="s">
        <v>9</v>
      </c>
      <c r="C54" s="180">
        <f>'[9]MAL3T-2013A.XLS'!$F$506</f>
        <v>228.75</v>
      </c>
      <c r="D54" s="181">
        <f>'[9]MAL3T-2013A.XLS'!$F$507</f>
        <v>41.25</v>
      </c>
      <c r="E54" s="181">
        <f>'[9]MAL3T-2013A.XLS'!$F$508</f>
        <v>30</v>
      </c>
      <c r="F54" s="181">
        <f>'[9]MAL3T-2013A.XLS'!$F$509</f>
        <v>0</v>
      </c>
      <c r="G54" s="181">
        <f>'[9]MAL3T-2013A.XLS'!$F$510</f>
        <v>0</v>
      </c>
      <c r="H54" s="182">
        <f>'[9]MAL3T-2013A.XLS'!$F$511</f>
        <v>82.5</v>
      </c>
      <c r="I54" s="219">
        <f t="shared" si="2"/>
        <v>382.5</v>
      </c>
      <c r="J54" s="219">
        <f>'[9]MAL3T-2013A.XLS'!$F$513</f>
        <v>0</v>
      </c>
    </row>
    <row r="55" spans="1:15" x14ac:dyDescent="0.2">
      <c r="A55" s="12">
        <v>8</v>
      </c>
      <c r="B55" s="13" t="s">
        <v>10</v>
      </c>
      <c r="C55" s="180">
        <f>'[10]MAL3T-2013A.XLS'!$F$506</f>
        <v>262.5</v>
      </c>
      <c r="D55" s="181">
        <f>'[10]MAL3T-2013A.XLS'!$F$507</f>
        <v>48.75</v>
      </c>
      <c r="E55" s="181">
        <f>'[10]MAL3T-2013A.XLS'!$F$508</f>
        <v>37.5</v>
      </c>
      <c r="F55" s="181">
        <f>'[10]MAL3T-2013A.XLS'!$F$509</f>
        <v>0</v>
      </c>
      <c r="G55" s="181">
        <f>'[10]MAL3T-2013A.XLS'!$F$510</f>
        <v>30</v>
      </c>
      <c r="H55" s="182">
        <f>'[10]MAL3T-2013A.XLS'!$F$511</f>
        <v>97.5</v>
      </c>
      <c r="I55" s="219">
        <f t="shared" si="2"/>
        <v>476.25</v>
      </c>
      <c r="J55" s="219">
        <f>'[10]MAL3T-2013A.XLS'!$F$513</f>
        <v>0</v>
      </c>
    </row>
    <row r="56" spans="1:15" x14ac:dyDescent="0.2">
      <c r="A56" s="12">
        <v>9</v>
      </c>
      <c r="B56" s="13" t="s">
        <v>11</v>
      </c>
      <c r="C56" s="180">
        <f>'[11]MAL3T-2013A.XLS'!$F$506</f>
        <v>273.75</v>
      </c>
      <c r="D56" s="181">
        <f>'[11]MAL3T-2013A.XLS'!$F$507</f>
        <v>56.25</v>
      </c>
      <c r="E56" s="181">
        <f>'[11]MAL3T-2013A.XLS'!$F$508</f>
        <v>23</v>
      </c>
      <c r="F56" s="181">
        <f>'[11]MAL3T-2013A.XLS'!$F$509</f>
        <v>2</v>
      </c>
      <c r="G56" s="181">
        <f>'[11]MAL3T-2013A.XLS'!$F$510</f>
        <v>9.3699999999999992</v>
      </c>
      <c r="H56" s="182">
        <f>'[11]MAL3T-2013A.XLS'!$F$511</f>
        <v>127.5</v>
      </c>
      <c r="I56" s="219">
        <f t="shared" si="2"/>
        <v>491.87</v>
      </c>
      <c r="J56" s="219">
        <f>'[11]MAL3T-2013A.XLS'!$F$513</f>
        <v>121.8</v>
      </c>
      <c r="O56" s="1" t="s">
        <v>90</v>
      </c>
    </row>
    <row r="57" spans="1:15" x14ac:dyDescent="0.2">
      <c r="A57" s="12">
        <v>10</v>
      </c>
      <c r="B57" s="13" t="s">
        <v>12</v>
      </c>
      <c r="C57" s="180">
        <f>'[12]MAL3T-2013A.XLS'!$F$506</f>
        <v>236.25</v>
      </c>
      <c r="D57" s="181">
        <f>'[12]MAL3T-2013A.XLS'!$F$507</f>
        <v>67.5</v>
      </c>
      <c r="E57" s="181">
        <f>'[12]MAL3T-2013A.XLS'!$F$508</f>
        <v>24</v>
      </c>
      <c r="F57" s="181">
        <f>'[12]MAL3T-2013A.XLS'!$F$509</f>
        <v>0</v>
      </c>
      <c r="G57" s="181">
        <f>'[12]MAL3T-2013A.XLS'!$F$510</f>
        <v>30</v>
      </c>
      <c r="H57" s="182">
        <f>'[12]MAL3T-2013A.XLS'!$F$511</f>
        <v>48.75</v>
      </c>
      <c r="I57" s="219">
        <f t="shared" si="2"/>
        <v>406.5</v>
      </c>
      <c r="J57" s="219">
        <f>'[12]MAL3T-2013A.XLS'!$F$513</f>
        <v>48.75</v>
      </c>
    </row>
    <row r="58" spans="1:15" x14ac:dyDescent="0.2">
      <c r="A58" s="12">
        <v>11</v>
      </c>
      <c r="B58" s="13" t="s">
        <v>13</v>
      </c>
      <c r="C58" s="180">
        <f>'[13]MAL3T-2013A.XLS'!$F$506</f>
        <v>202.2</v>
      </c>
      <c r="D58" s="181">
        <f>'[13]MAL3T-2013A.XLS'!$F$507</f>
        <v>59.93</v>
      </c>
      <c r="E58" s="181">
        <f>'[13]MAL3T-2013A.XLS'!$F$508</f>
        <v>47.2</v>
      </c>
      <c r="F58" s="181">
        <f>'[13]MAL3T-2013A.XLS'!$F$509</f>
        <v>0</v>
      </c>
      <c r="G58" s="181">
        <f>'[13]MAL3T-2013A.XLS'!$F$510</f>
        <v>0</v>
      </c>
      <c r="H58" s="182">
        <f>'[13]MAL3T-2013A.XLS'!$F$511</f>
        <v>130</v>
      </c>
      <c r="I58" s="219">
        <f t="shared" si="2"/>
        <v>439.33</v>
      </c>
      <c r="J58" s="219">
        <f>'[13]MAL3T-2013A.XLS'!$F$513</f>
        <v>0</v>
      </c>
    </row>
    <row r="59" spans="1:15" x14ac:dyDescent="0.2">
      <c r="A59" s="12">
        <v>12</v>
      </c>
      <c r="B59" s="13" t="s">
        <v>14</v>
      </c>
      <c r="C59" s="180">
        <f>'[14]MAL3T-2013A.XLS'!$F$511</f>
        <v>290.63</v>
      </c>
      <c r="D59" s="181">
        <f>'[14]MAL3T-2013A.XLS'!$F$512</f>
        <v>103.12</v>
      </c>
      <c r="E59" s="181">
        <f>'[14]MAL3T-2013A.XLS'!$F$513</f>
        <v>32.5</v>
      </c>
      <c r="F59" s="181">
        <f>'[14]MAL3T-2013A.XLS'!$F$514</f>
        <v>7.17</v>
      </c>
      <c r="G59" s="181">
        <f>'[14]MAL3T-2013A.XLS'!$F$515</f>
        <v>0</v>
      </c>
      <c r="H59" s="182">
        <f>'[14]MAL3T-2013A.XLS'!$F$516</f>
        <v>123.75</v>
      </c>
      <c r="I59" s="219">
        <f t="shared" si="2"/>
        <v>557.17000000000007</v>
      </c>
      <c r="J59" s="219">
        <f>'[14]MAL3T-2013A.XLS'!$F$518</f>
        <v>0</v>
      </c>
    </row>
    <row r="60" spans="1:15" x14ac:dyDescent="0.2">
      <c r="A60" s="12">
        <v>13</v>
      </c>
      <c r="B60" s="13" t="s">
        <v>15</v>
      </c>
      <c r="C60" s="180">
        <f>'[15]MAL3T-2013A.XLS'!$F$507</f>
        <v>311.25</v>
      </c>
      <c r="D60" s="181">
        <f>'[15]MAL3T-2013A.XLS'!$F$508</f>
        <v>56.25</v>
      </c>
      <c r="E60" s="181">
        <f>'[15]MAL3T-2013A.XLS'!$F$509</f>
        <v>36.5</v>
      </c>
      <c r="F60" s="181">
        <f>'[15]MAL3T-2013A.XLS'!$F$510</f>
        <v>34.56</v>
      </c>
      <c r="G60" s="181">
        <f>'[15]MAL3T-2013A.XLS'!$F$511</f>
        <v>0</v>
      </c>
      <c r="H60" s="182">
        <f>'[15]MAL3T-2013A.XLS'!$F$512</f>
        <v>95.25</v>
      </c>
      <c r="I60" s="219">
        <f t="shared" si="2"/>
        <v>533.80999999999995</v>
      </c>
      <c r="J60" s="219">
        <f>'[15]MAL3T-2013A.XLS'!$F$514</f>
        <v>0</v>
      </c>
    </row>
    <row r="61" spans="1:15" x14ac:dyDescent="0.2">
      <c r="A61" s="12">
        <v>14</v>
      </c>
      <c r="B61" s="13" t="s">
        <v>16</v>
      </c>
      <c r="C61" s="180">
        <f>'[16]MAL3T-2013A.XLS'!$F$507</f>
        <v>318.75</v>
      </c>
      <c r="D61" s="181">
        <f>'[16]MAL3T-2013A.XLS'!$F$508</f>
        <v>75</v>
      </c>
      <c r="E61" s="181">
        <f>'[16]MAL3T-2013A.XLS'!$F$509</f>
        <v>26.5</v>
      </c>
      <c r="F61" s="181">
        <f>'[16]MAL3T-2013A.XLS'!$F$510</f>
        <v>36</v>
      </c>
      <c r="G61" s="181">
        <f>'[16]MAL3T-2013A.XLS'!$F$511</f>
        <v>30</v>
      </c>
      <c r="H61" s="182">
        <f>'[16]MAL3T-2013A.XLS'!$F$512</f>
        <v>127.5</v>
      </c>
      <c r="I61" s="219">
        <f t="shared" si="2"/>
        <v>613.75</v>
      </c>
      <c r="J61" s="219">
        <f>'[16]MAL3T-2013A.XLS'!$F$514</f>
        <v>0</v>
      </c>
    </row>
    <row r="62" spans="1:15" ht="12.75" thickBot="1" x14ac:dyDescent="0.25">
      <c r="A62" s="14">
        <v>15</v>
      </c>
      <c r="B62" s="15" t="s">
        <v>17</v>
      </c>
      <c r="C62" s="220">
        <f>'[17]MAL3T-2013A.XLS'!$F$512</f>
        <v>297.75</v>
      </c>
      <c r="D62" s="221">
        <f>'[17]MAL3T-2013A.XLS'!$F$513</f>
        <v>33.700000000000003</v>
      </c>
      <c r="E62" s="221">
        <f>'[17]MAL3T-2013A.XLS'!$F$514</f>
        <v>63.75</v>
      </c>
      <c r="F62" s="221">
        <f>'[17]MAL3T-2013A.XLS'!$F$515</f>
        <v>0</v>
      </c>
      <c r="G62" s="221">
        <f>'[17]MAL3T-2013A.XLS'!$F$516</f>
        <v>0</v>
      </c>
      <c r="H62" s="222">
        <f>'[17]MAL3T-2013A.XLS'!$F$517</f>
        <v>142.5</v>
      </c>
      <c r="I62" s="223">
        <f t="shared" si="2"/>
        <v>537.70000000000005</v>
      </c>
      <c r="J62" s="223">
        <f>'[17]MAL3T-2013A.XLS'!$F$519</f>
        <v>0</v>
      </c>
    </row>
    <row r="63" spans="1:15" s="20" customFormat="1" x14ac:dyDescent="0.2">
      <c r="A63" s="197"/>
      <c r="B63" s="198" t="s">
        <v>101</v>
      </c>
      <c r="C63" s="199">
        <f t="shared" ref="C63:J63" si="3">SUM(C48:C62)</f>
        <v>4331.83</v>
      </c>
      <c r="D63" s="199">
        <f t="shared" si="3"/>
        <v>1059.25</v>
      </c>
      <c r="E63" s="199">
        <f t="shared" si="3"/>
        <v>539.95000000000005</v>
      </c>
      <c r="F63" s="199">
        <f t="shared" si="3"/>
        <v>341.63</v>
      </c>
      <c r="G63" s="199">
        <f t="shared" si="3"/>
        <v>214.97</v>
      </c>
      <c r="H63" s="199">
        <f t="shared" si="3"/>
        <v>1610.88</v>
      </c>
      <c r="I63" s="199">
        <f t="shared" si="3"/>
        <v>8098.5099999999993</v>
      </c>
      <c r="J63" s="200">
        <f t="shared" si="3"/>
        <v>283.05</v>
      </c>
    </row>
    <row r="64" spans="1:15" s="20" customFormat="1" x14ac:dyDescent="0.2">
      <c r="A64" s="203"/>
      <c r="B64" s="204" t="s">
        <v>89</v>
      </c>
      <c r="C64" s="181">
        <v>4248.38</v>
      </c>
      <c r="D64" s="181">
        <v>1018.12</v>
      </c>
      <c r="E64" s="181">
        <v>546.79999999999995</v>
      </c>
      <c r="F64" s="181">
        <v>399.93000000000006</v>
      </c>
      <c r="G64" s="181">
        <v>273.64999999999998</v>
      </c>
      <c r="H64" s="181">
        <v>1697.23</v>
      </c>
      <c r="I64" s="181">
        <v>8184.1100000000006</v>
      </c>
      <c r="J64" s="182">
        <v>405.05</v>
      </c>
    </row>
    <row r="65" spans="1:19" s="20" customFormat="1" ht="12.75" thickBot="1" x14ac:dyDescent="0.25">
      <c r="A65" s="205"/>
      <c r="B65" s="206" t="s">
        <v>75</v>
      </c>
      <c r="C65" s="184">
        <v>4092.44</v>
      </c>
      <c r="D65" s="184">
        <v>1033.1199999999999</v>
      </c>
      <c r="E65" s="184">
        <v>548.95000000000005</v>
      </c>
      <c r="F65" s="184">
        <v>424.43000000000006</v>
      </c>
      <c r="G65" s="184">
        <v>364.4</v>
      </c>
      <c r="H65" s="184">
        <v>1713.85</v>
      </c>
      <c r="I65" s="184">
        <v>8177.1900000000014</v>
      </c>
      <c r="J65" s="185">
        <v>446.3</v>
      </c>
    </row>
    <row r="66" spans="1:19" s="20" customFormat="1" ht="12.75" thickBot="1" x14ac:dyDescent="0.25">
      <c r="A66" s="207"/>
      <c r="B66" s="208" t="s">
        <v>18</v>
      </c>
      <c r="C66" s="186">
        <v>4191.18</v>
      </c>
      <c r="D66" s="187">
        <v>1014.37</v>
      </c>
      <c r="E66" s="187">
        <v>547.25</v>
      </c>
      <c r="F66" s="187">
        <v>434.13000000000005</v>
      </c>
      <c r="G66" s="187">
        <v>328.92</v>
      </c>
      <c r="H66" s="188">
        <v>1618.25</v>
      </c>
      <c r="I66" s="188">
        <v>8134.0999999999995</v>
      </c>
      <c r="J66" s="188">
        <v>645.04999999999995</v>
      </c>
    </row>
    <row r="67" spans="1:19" s="20" customFormat="1" ht="19.5" customHeight="1" thickBot="1" x14ac:dyDescent="0.25">
      <c r="A67" s="209"/>
      <c r="B67" s="210" t="s">
        <v>112</v>
      </c>
      <c r="C67" s="191">
        <v>3865.73</v>
      </c>
      <c r="D67" s="192">
        <v>988</v>
      </c>
      <c r="E67" s="192">
        <v>545.85</v>
      </c>
      <c r="F67" s="192">
        <v>376.1</v>
      </c>
      <c r="G67" s="192">
        <v>466.8</v>
      </c>
      <c r="H67" s="193">
        <v>1792.1</v>
      </c>
      <c r="I67" s="193">
        <v>8034.58</v>
      </c>
      <c r="J67" s="193">
        <v>665</v>
      </c>
    </row>
    <row r="68" spans="1:19" s="20" customFormat="1" ht="19.5" customHeight="1" thickBot="1" x14ac:dyDescent="0.25">
      <c r="A68" s="209"/>
      <c r="B68" s="210" t="s">
        <v>113</v>
      </c>
      <c r="C68" s="191">
        <v>3793.8</v>
      </c>
      <c r="D68" s="192">
        <v>963.6</v>
      </c>
      <c r="E68" s="192">
        <v>544.125</v>
      </c>
      <c r="F68" s="192">
        <v>380</v>
      </c>
      <c r="G68" s="192">
        <v>643.04999999999995</v>
      </c>
      <c r="H68" s="193">
        <v>1807.05</v>
      </c>
      <c r="I68" s="193">
        <v>8131.625</v>
      </c>
      <c r="J68" s="193">
        <v>821.18</v>
      </c>
    </row>
    <row r="69" spans="1:19" s="20" customFormat="1" ht="19.5" customHeight="1" thickBot="1" x14ac:dyDescent="0.25">
      <c r="A69" s="209"/>
      <c r="B69" s="210" t="s">
        <v>114</v>
      </c>
      <c r="C69" s="191">
        <v>3579.45</v>
      </c>
      <c r="D69" s="192">
        <v>954.25</v>
      </c>
      <c r="E69" s="192">
        <v>519.49</v>
      </c>
      <c r="F69" s="192">
        <v>695.85</v>
      </c>
      <c r="G69" s="192">
        <v>648.75</v>
      </c>
      <c r="H69" s="193">
        <v>1808.05</v>
      </c>
      <c r="I69" s="193">
        <v>8205.84</v>
      </c>
      <c r="J69" s="193">
        <v>717.9</v>
      </c>
    </row>
    <row r="70" spans="1:19" s="20" customFormat="1" ht="19.5" customHeight="1" thickBot="1" x14ac:dyDescent="0.25">
      <c r="A70" s="209"/>
      <c r="B70" s="210" t="s">
        <v>115</v>
      </c>
      <c r="C70" s="191">
        <v>3380.2</v>
      </c>
      <c r="D70" s="192">
        <v>924.37</v>
      </c>
      <c r="E70" s="192">
        <v>547.75</v>
      </c>
      <c r="F70" s="192">
        <v>720.3</v>
      </c>
      <c r="G70" s="192">
        <v>475.5</v>
      </c>
      <c r="H70" s="193">
        <v>1624.85</v>
      </c>
      <c r="I70" s="193">
        <v>7672.97</v>
      </c>
      <c r="J70" s="193">
        <v>660.9</v>
      </c>
    </row>
    <row r="71" spans="1:19" s="20" customFormat="1" ht="19.5" customHeight="1" thickBot="1" x14ac:dyDescent="0.25">
      <c r="A71" s="209"/>
      <c r="B71" s="210" t="s">
        <v>116</v>
      </c>
      <c r="C71" s="191">
        <v>3347.9</v>
      </c>
      <c r="D71" s="192">
        <v>815.5</v>
      </c>
      <c r="E71" s="192">
        <v>540.08000000000004</v>
      </c>
      <c r="F71" s="192">
        <v>710.6</v>
      </c>
      <c r="G71" s="192">
        <v>351.25</v>
      </c>
      <c r="H71" s="193">
        <v>1641.1</v>
      </c>
      <c r="I71" s="193">
        <v>7406.43</v>
      </c>
      <c r="J71" s="193">
        <v>438.8</v>
      </c>
    </row>
    <row r="72" spans="1:19" x14ac:dyDescent="0.2">
      <c r="A72" s="171"/>
    </row>
    <row r="73" spans="1:19" x14ac:dyDescent="0.2">
      <c r="A73" s="171" t="s">
        <v>134</v>
      </c>
    </row>
    <row r="74" spans="1:19" x14ac:dyDescent="0.2">
      <c r="A74" s="171" t="s">
        <v>135</v>
      </c>
    </row>
    <row r="79" spans="1:19" s="5" customFormat="1" ht="26.25" customHeight="1" thickBot="1" x14ac:dyDescent="0.25">
      <c r="A79" s="150" t="s">
        <v>137</v>
      </c>
      <c r="M79" s="1"/>
      <c r="N79" s="1"/>
      <c r="O79" s="1"/>
      <c r="P79" s="1"/>
      <c r="Q79" s="1"/>
      <c r="R79" s="1"/>
      <c r="S79" s="1"/>
    </row>
    <row r="80" spans="1:19" s="5" customFormat="1" ht="87.75" customHeight="1" thickBot="1" x14ac:dyDescent="0.25">
      <c r="A80" s="6" t="s">
        <v>1</v>
      </c>
      <c r="B80" s="7" t="s">
        <v>2</v>
      </c>
      <c r="C80" s="8" t="s">
        <v>124</v>
      </c>
      <c r="D80" s="8" t="s">
        <v>125</v>
      </c>
      <c r="E80" s="8" t="s">
        <v>126</v>
      </c>
      <c r="F80" s="8" t="s">
        <v>127</v>
      </c>
      <c r="G80" s="8" t="s">
        <v>128</v>
      </c>
      <c r="H80" s="9" t="s">
        <v>129</v>
      </c>
      <c r="I80" s="172" t="s">
        <v>130</v>
      </c>
      <c r="J80" s="172" t="s">
        <v>131</v>
      </c>
      <c r="M80" s="1"/>
      <c r="N80" s="1"/>
      <c r="O80" s="1"/>
      <c r="P80" s="1"/>
      <c r="Q80" s="1"/>
      <c r="R80" s="1"/>
      <c r="S80" s="1"/>
    </row>
    <row r="81" spans="1:14" ht="12.95" customHeight="1" x14ac:dyDescent="0.2">
      <c r="A81" s="10">
        <v>1</v>
      </c>
      <c r="B81" s="11" t="s">
        <v>3</v>
      </c>
      <c r="C81" s="175">
        <f>'[3]MAL3T-2013A.XLS'!$G$517</f>
        <v>187.5</v>
      </c>
      <c r="D81" s="176">
        <f>'[3]MAL3T-2013A.XLS'!$G$518</f>
        <v>0</v>
      </c>
      <c r="E81" s="176">
        <f>'[3]MAL3T-2013A.XLS'!$G$519</f>
        <v>10.25</v>
      </c>
      <c r="F81" s="176">
        <f>'[3]MAL3T-2013A.XLS'!$G$520</f>
        <v>15.36</v>
      </c>
      <c r="G81" s="176">
        <f>'[3]MAL3T-2013A.XLS'!$G$521</f>
        <v>0</v>
      </c>
      <c r="H81" s="177">
        <f>'[3]MAL3T-2013A.XLS'!$G$522</f>
        <v>37.5</v>
      </c>
      <c r="I81" s="218">
        <f t="shared" ref="I81:I95" si="4">SUM(C81:H81)</f>
        <v>250.61</v>
      </c>
      <c r="J81" s="218">
        <f>'[3]MAL3T-2013A.XLS'!$G$524</f>
        <v>75</v>
      </c>
    </row>
    <row r="82" spans="1:14" ht="12.95" customHeight="1" x14ac:dyDescent="0.2">
      <c r="A82" s="12">
        <v>2</v>
      </c>
      <c r="B82" s="13" t="s">
        <v>4</v>
      </c>
      <c r="C82" s="180">
        <f>'[4]MAL3T-2013A.XLS'!$G$506</f>
        <v>157.5</v>
      </c>
      <c r="D82" s="181">
        <f>'[4]MAL3T-2013A.XLS'!$G$507</f>
        <v>0</v>
      </c>
      <c r="E82" s="181">
        <f>'[4]MAL3T-2013A.XLS'!$G$508</f>
        <v>7.5</v>
      </c>
      <c r="F82" s="181">
        <f>'[4]MAL3T-2013A.XLS'!$G$509</f>
        <v>62</v>
      </c>
      <c r="G82" s="181">
        <f>'[4]MAL3T-2013A.XLS'!$G$510</f>
        <v>10.050000000000001</v>
      </c>
      <c r="H82" s="182">
        <f>'[4]MAL3T-2013A.XLS'!$G$511</f>
        <v>0</v>
      </c>
      <c r="I82" s="219">
        <f t="shared" si="4"/>
        <v>237.05</v>
      </c>
      <c r="J82" s="219">
        <f>'[4]MAL3T-2013A.XLS'!$G$513</f>
        <v>56.25</v>
      </c>
      <c r="N82" s="1" t="s">
        <v>90</v>
      </c>
    </row>
    <row r="83" spans="1:14" x14ac:dyDescent="0.2">
      <c r="A83" s="12">
        <v>3</v>
      </c>
      <c r="B83" s="13" t="s">
        <v>5</v>
      </c>
      <c r="C83" s="180">
        <f>'[5]MAL3T-2013A.XLS'!$G$506</f>
        <v>152</v>
      </c>
      <c r="D83" s="181">
        <f>'[5]MAL3T-2013A.XLS'!$G$507</f>
        <v>0</v>
      </c>
      <c r="E83" s="181">
        <f>'[5]MAL3T-2013A.XLS'!$G$508</f>
        <v>5</v>
      </c>
      <c r="F83" s="181">
        <f>'[5]MAL3T-2013A.XLS'!$G$509</f>
        <v>21.6</v>
      </c>
      <c r="G83" s="181">
        <f>'[5]MAL3T-2013A.XLS'!$G$510</f>
        <v>0</v>
      </c>
      <c r="H83" s="182">
        <f>'[5]MAL3T-2013A.XLS'!$G$511</f>
        <v>0</v>
      </c>
      <c r="I83" s="219">
        <f t="shared" si="4"/>
        <v>178.6</v>
      </c>
      <c r="J83" s="219">
        <f>'[5]MAL3T-2013A.XLS'!$G$513</f>
        <v>104.5</v>
      </c>
    </row>
    <row r="84" spans="1:14" x14ac:dyDescent="0.2">
      <c r="A84" s="12">
        <v>4</v>
      </c>
      <c r="B84" s="13" t="s">
        <v>6</v>
      </c>
      <c r="C84" s="180">
        <f>'[6]MAL3T-2013A.XLS'!$G$509</f>
        <v>150</v>
      </c>
      <c r="D84" s="181">
        <f>'[6]MAL3T-2013A.XLS'!$G$510</f>
        <v>0</v>
      </c>
      <c r="E84" s="181">
        <f>'[6]MAL3T-2013A.XLS'!$G$511</f>
        <v>3.75</v>
      </c>
      <c r="F84" s="181">
        <f>'[6]MAL3T-2013A.XLS'!$G$512</f>
        <v>21.6</v>
      </c>
      <c r="G84" s="181">
        <f>'[6]MAL3T-2013A.XLS'!$G$513</f>
        <v>0</v>
      </c>
      <c r="H84" s="182">
        <f>'[6]MAL3T-2013A.XLS'!$G$514</f>
        <v>0</v>
      </c>
      <c r="I84" s="219">
        <f t="shared" si="4"/>
        <v>175.35</v>
      </c>
      <c r="J84" s="219">
        <f>'[6]MAL3T-2013A.XLS'!$G$516</f>
        <v>0</v>
      </c>
    </row>
    <row r="85" spans="1:14" x14ac:dyDescent="0.2">
      <c r="A85" s="12">
        <v>5</v>
      </c>
      <c r="B85" s="13" t="s">
        <v>7</v>
      </c>
      <c r="C85" s="180">
        <f>'[7]MAL3T-2013A.XLS'!$G$561</f>
        <v>133.5</v>
      </c>
      <c r="D85" s="181">
        <f>'[7]MAL3T-2013A.XLS'!$G$562</f>
        <v>0</v>
      </c>
      <c r="E85" s="181">
        <f>'[7]MAL3T-2013A.XLS'!$G$563</f>
        <v>3</v>
      </c>
      <c r="F85" s="181">
        <f>'[7]MAL3T-2013A.XLS'!$G$564</f>
        <v>25.2</v>
      </c>
      <c r="G85" s="181">
        <f>'[7]MAL3T-2013A.XLS'!$G$565</f>
        <v>37.5</v>
      </c>
      <c r="H85" s="182">
        <f>'[7]MAL3T-2013A.XLS'!$G$566</f>
        <v>0</v>
      </c>
      <c r="I85" s="219">
        <f t="shared" si="4"/>
        <v>199.2</v>
      </c>
      <c r="J85" s="219">
        <f>'[7]MAL3T-2013A.XLS'!$G$568</f>
        <v>0</v>
      </c>
    </row>
    <row r="86" spans="1:14" x14ac:dyDescent="0.2">
      <c r="A86" s="12">
        <v>6</v>
      </c>
      <c r="B86" s="13" t="s">
        <v>8</v>
      </c>
      <c r="C86" s="180">
        <f>'[8]MAL3T-2013A.XLS'!$G$506</f>
        <v>112.5</v>
      </c>
      <c r="D86" s="181">
        <f>'[8]MAL3T-2013A.XLS'!$G$507</f>
        <v>0</v>
      </c>
      <c r="E86" s="181">
        <f>'[8]MAL3T-2013A.XLS'!$G$508</f>
        <v>0</v>
      </c>
      <c r="F86" s="181">
        <f>'[8]MAL3T-2013A.XLS'!$G$509</f>
        <v>50.4</v>
      </c>
      <c r="G86" s="181">
        <f>'[8]MAL3T-2013A.XLS'!$G$510</f>
        <v>0</v>
      </c>
      <c r="H86" s="182">
        <f>'[8]MAL3T-2013A.XLS'!$G$511</f>
        <v>0</v>
      </c>
      <c r="I86" s="219">
        <f t="shared" si="4"/>
        <v>162.9</v>
      </c>
      <c r="J86" s="219">
        <f>'[8]MAL3T-2013A.XLS'!$G$513</f>
        <v>0</v>
      </c>
    </row>
    <row r="87" spans="1:14" x14ac:dyDescent="0.2">
      <c r="A87" s="12">
        <v>7</v>
      </c>
      <c r="B87" s="13" t="s">
        <v>9</v>
      </c>
      <c r="C87" s="180">
        <f>'[9]MAL3T-2013A.XLS'!$G$506</f>
        <v>258.5</v>
      </c>
      <c r="D87" s="181">
        <f>'[9]MAL3T-2013A.XLS'!$G$507</f>
        <v>0</v>
      </c>
      <c r="E87" s="181">
        <f>'[9]MAL3T-2013A.XLS'!$G$508</f>
        <v>2</v>
      </c>
      <c r="F87" s="181">
        <f>'[9]MAL3T-2013A.XLS'!$G$509</f>
        <v>1</v>
      </c>
      <c r="G87" s="181">
        <f>'[9]MAL3T-2013A.XLS'!$G$510</f>
        <v>0</v>
      </c>
      <c r="H87" s="182">
        <f>'[9]MAL3T-2013A.XLS'!$G$511</f>
        <v>0</v>
      </c>
      <c r="I87" s="219">
        <f t="shared" si="4"/>
        <v>261.5</v>
      </c>
      <c r="J87" s="219">
        <f>'[9]MAL3T-2013A.XLS'!$G$513</f>
        <v>37.5</v>
      </c>
    </row>
    <row r="88" spans="1:14" x14ac:dyDescent="0.2">
      <c r="A88" s="12">
        <v>8</v>
      </c>
      <c r="B88" s="13" t="s">
        <v>10</v>
      </c>
      <c r="C88" s="180">
        <f>'[10]MAL3T-2013A.XLS'!$G$506</f>
        <v>234.25</v>
      </c>
      <c r="D88" s="181">
        <f>'[10]MAL3T-2013A.XLS'!$G$507</f>
        <v>0</v>
      </c>
      <c r="E88" s="181">
        <f>'[10]MAL3T-2013A.XLS'!$G$508</f>
        <v>7.5</v>
      </c>
      <c r="F88" s="181">
        <f>'[10]MAL3T-2013A.XLS'!$G$509</f>
        <v>0</v>
      </c>
      <c r="G88" s="181">
        <f>'[10]MAL3T-2013A.XLS'!$G$510</f>
        <v>18.75</v>
      </c>
      <c r="H88" s="182">
        <f>'[10]MAL3T-2013A.XLS'!$G$511</f>
        <v>0</v>
      </c>
      <c r="I88" s="219">
        <f t="shared" si="4"/>
        <v>260.5</v>
      </c>
      <c r="J88" s="219">
        <f>'[10]MAL3T-2013A.XLS'!$G$513</f>
        <v>0</v>
      </c>
    </row>
    <row r="89" spans="1:14" x14ac:dyDescent="0.2">
      <c r="A89" s="12">
        <v>9</v>
      </c>
      <c r="B89" s="13" t="s">
        <v>11</v>
      </c>
      <c r="C89" s="180">
        <f>'[11]MAL3T-2013A.XLS'!$G$506</f>
        <v>146.25</v>
      </c>
      <c r="D89" s="181">
        <f>'[11]MAL3T-2013A.XLS'!$G$507</f>
        <v>0</v>
      </c>
      <c r="E89" s="181">
        <f>'[11]MAL3T-2013A.XLS'!$G$508</f>
        <v>10</v>
      </c>
      <c r="F89" s="181">
        <f>'[11]MAL3T-2013A.XLS'!$G$509</f>
        <v>0</v>
      </c>
      <c r="G89" s="181">
        <f>'[11]MAL3T-2013A.XLS'!$G$510</f>
        <v>9.3699999999999992</v>
      </c>
      <c r="H89" s="182">
        <f>'[11]MAL3T-2013A.XLS'!$G$511</f>
        <v>0</v>
      </c>
      <c r="I89" s="219">
        <f t="shared" si="4"/>
        <v>165.62</v>
      </c>
      <c r="J89" s="219">
        <f>'[11]MAL3T-2013A.XLS'!$G$513</f>
        <v>65.349999999999994</v>
      </c>
    </row>
    <row r="90" spans="1:14" x14ac:dyDescent="0.2">
      <c r="A90" s="12">
        <v>10</v>
      </c>
      <c r="B90" s="13" t="s">
        <v>12</v>
      </c>
      <c r="C90" s="180">
        <f>'[12]MAL3T-2013A.XLS'!$G$506</f>
        <v>210.75</v>
      </c>
      <c r="D90" s="181">
        <f>'[12]MAL3T-2013A.XLS'!$G$507</f>
        <v>0</v>
      </c>
      <c r="E90" s="181">
        <f>'[12]MAL3T-2013A.XLS'!$G$508</f>
        <v>0.5</v>
      </c>
      <c r="F90" s="181">
        <f>'[12]MAL3T-2013A.XLS'!$G$509</f>
        <v>0</v>
      </c>
      <c r="G90" s="181">
        <f>'[12]MAL3T-2013A.XLS'!$G$510</f>
        <v>34.5</v>
      </c>
      <c r="H90" s="182">
        <f>'[12]MAL3T-2013A.XLS'!$G$511</f>
        <v>0</v>
      </c>
      <c r="I90" s="219">
        <f t="shared" si="4"/>
        <v>245.75</v>
      </c>
      <c r="J90" s="219">
        <f>'[12]MAL3T-2013A.XLS'!$G$513</f>
        <v>45.5</v>
      </c>
    </row>
    <row r="91" spans="1:14" x14ac:dyDescent="0.2">
      <c r="A91" s="12">
        <v>11</v>
      </c>
      <c r="B91" s="13" t="s">
        <v>13</v>
      </c>
      <c r="C91" s="180">
        <f>'[13]MAL3T-2013A.XLS'!$G$506</f>
        <v>218.95</v>
      </c>
      <c r="D91" s="181">
        <f>'[13]MAL3T-2013A.XLS'!$G$507</f>
        <v>0</v>
      </c>
      <c r="E91" s="181">
        <f>'[13]MAL3T-2013A.XLS'!$G$508</f>
        <v>20.399999999999999</v>
      </c>
      <c r="F91" s="181">
        <f>'[13]MAL3T-2013A.XLS'!$G$509</f>
        <v>0</v>
      </c>
      <c r="G91" s="181">
        <f>'[13]MAL3T-2013A.XLS'!$G$510</f>
        <v>0</v>
      </c>
      <c r="H91" s="182">
        <f>'[13]MAL3T-2013A.XLS'!$G$511</f>
        <v>0</v>
      </c>
      <c r="I91" s="219">
        <f t="shared" si="4"/>
        <v>239.35</v>
      </c>
      <c r="J91" s="219">
        <f>'[13]MAL3T-2013A.XLS'!$G$513</f>
        <v>0</v>
      </c>
    </row>
    <row r="92" spans="1:14" x14ac:dyDescent="0.2">
      <c r="A92" s="12">
        <v>12</v>
      </c>
      <c r="B92" s="13" t="s">
        <v>14</v>
      </c>
      <c r="C92" s="180">
        <f>'[14]MAL3T-2013A.XLS'!$G$511</f>
        <v>238.12</v>
      </c>
      <c r="D92" s="181">
        <f>'[14]MAL3T-2013A.XLS'!$G$512</f>
        <v>0</v>
      </c>
      <c r="E92" s="181">
        <f>'[14]MAL3T-2013A.XLS'!$G$513</f>
        <v>0</v>
      </c>
      <c r="F92" s="181">
        <f>'[14]MAL3T-2013A.XLS'!$G$514</f>
        <v>0</v>
      </c>
      <c r="G92" s="181">
        <f>'[14]MAL3T-2013A.XLS'!$G$515</f>
        <v>0</v>
      </c>
      <c r="H92" s="182">
        <f>'[14]MAL3T-2013A.XLS'!$G$516</f>
        <v>0</v>
      </c>
      <c r="I92" s="219">
        <f t="shared" si="4"/>
        <v>238.12</v>
      </c>
      <c r="J92" s="219">
        <f>'[14]MAL3T-2013A.XLS'!$G$518</f>
        <v>0</v>
      </c>
    </row>
    <row r="93" spans="1:14" x14ac:dyDescent="0.2">
      <c r="A93" s="12">
        <v>13</v>
      </c>
      <c r="B93" s="13" t="s">
        <v>15</v>
      </c>
      <c r="C93" s="180">
        <f>'[15]MAL3T-2013A.XLS'!$G$507</f>
        <v>252.2</v>
      </c>
      <c r="D93" s="181">
        <f>'[15]MAL3T-2013A.XLS'!$G$508</f>
        <v>0</v>
      </c>
      <c r="E93" s="181">
        <f>'[15]MAL3T-2013A.XLS'!$G$509</f>
        <v>22</v>
      </c>
      <c r="F93" s="181">
        <f>'[15]MAL3T-2013A.XLS'!$G$510</f>
        <v>0</v>
      </c>
      <c r="G93" s="181">
        <f>'[15]MAL3T-2013A.XLS'!$G$511</f>
        <v>0</v>
      </c>
      <c r="H93" s="182">
        <f>'[15]MAL3T-2013A.XLS'!$G$512</f>
        <v>13.5</v>
      </c>
      <c r="I93" s="219">
        <f t="shared" si="4"/>
        <v>287.7</v>
      </c>
      <c r="J93" s="219">
        <f>'[15]MAL3T-2013A.XLS'!$G$514</f>
        <v>0</v>
      </c>
    </row>
    <row r="94" spans="1:14" x14ac:dyDescent="0.2">
      <c r="A94" s="12">
        <v>14</v>
      </c>
      <c r="B94" s="13" t="s">
        <v>16</v>
      </c>
      <c r="C94" s="180">
        <f>'[16]MAL3T-2013A.XLS'!$G$507</f>
        <v>397.5</v>
      </c>
      <c r="D94" s="181">
        <f>'[16]MAL3T-2013A.XLS'!$G$508</f>
        <v>0</v>
      </c>
      <c r="E94" s="181">
        <f>'[16]MAL3T-2013A.XLS'!$G$509</f>
        <v>7.5</v>
      </c>
      <c r="F94" s="181">
        <f>'[16]MAL3T-2013A.XLS'!$G$510</f>
        <v>0</v>
      </c>
      <c r="G94" s="181">
        <f>'[16]MAL3T-2013A.XLS'!$G$511</f>
        <v>15</v>
      </c>
      <c r="H94" s="182">
        <f>'[16]MAL3T-2013A.XLS'!$G$512</f>
        <v>0</v>
      </c>
      <c r="I94" s="219">
        <f t="shared" si="4"/>
        <v>420</v>
      </c>
      <c r="J94" s="219">
        <f>'[16]MAL3T-2013A.XLS'!$G$514</f>
        <v>0</v>
      </c>
    </row>
    <row r="95" spans="1:14" ht="12.75" thickBot="1" x14ac:dyDescent="0.25">
      <c r="A95" s="14">
        <v>15</v>
      </c>
      <c r="B95" s="15" t="s">
        <v>17</v>
      </c>
      <c r="C95" s="220">
        <f>'[17]MAL3T-2013A.XLS'!$G$512</f>
        <v>217.5</v>
      </c>
      <c r="D95" s="221">
        <f>'[17]MAL3T-2013A.XLS'!$G$513</f>
        <v>0</v>
      </c>
      <c r="E95" s="221">
        <f>'[17]MAL3T-2013A.XLS'!$G$514</f>
        <v>18.75</v>
      </c>
      <c r="F95" s="221">
        <f>'[17]MAL3T-2013A.XLS'!$G$515</f>
        <v>0</v>
      </c>
      <c r="G95" s="221">
        <f>'[17]MAL3T-2013A.XLS'!$G$516</f>
        <v>0</v>
      </c>
      <c r="H95" s="222">
        <f>'[17]MAL3T-2013A.XLS'!$G$517</f>
        <v>17</v>
      </c>
      <c r="I95" s="223">
        <f t="shared" si="4"/>
        <v>253.25</v>
      </c>
      <c r="J95" s="223">
        <f>'[17]MAL3T-2013A.XLS'!$G$519</f>
        <v>0</v>
      </c>
    </row>
    <row r="96" spans="1:14" s="20" customFormat="1" x14ac:dyDescent="0.2">
      <c r="A96" s="197"/>
      <c r="B96" s="198" t="s">
        <v>101</v>
      </c>
      <c r="C96" s="199">
        <f t="shared" ref="C96:J96" si="5">SUM(C81:C95)</f>
        <v>3067.02</v>
      </c>
      <c r="D96" s="199">
        <f t="shared" si="5"/>
        <v>0</v>
      </c>
      <c r="E96" s="199">
        <f t="shared" si="5"/>
        <v>118.15</v>
      </c>
      <c r="F96" s="199">
        <f t="shared" si="5"/>
        <v>197.16</v>
      </c>
      <c r="G96" s="199">
        <f t="shared" si="5"/>
        <v>125.17</v>
      </c>
      <c r="H96" s="199">
        <f t="shared" si="5"/>
        <v>68</v>
      </c>
      <c r="I96" s="199">
        <f t="shared" si="5"/>
        <v>3575.4999999999995</v>
      </c>
      <c r="J96" s="200">
        <f t="shared" si="5"/>
        <v>384.1</v>
      </c>
    </row>
    <row r="97" spans="1:19" s="20" customFormat="1" x14ac:dyDescent="0.2">
      <c r="A97" s="201"/>
      <c r="B97" s="204" t="s">
        <v>89</v>
      </c>
      <c r="C97" s="181">
        <v>2917.92</v>
      </c>
      <c r="D97" s="181">
        <v>0</v>
      </c>
      <c r="E97" s="181">
        <v>127.15</v>
      </c>
      <c r="F97" s="181">
        <v>236.46</v>
      </c>
      <c r="G97" s="181">
        <v>116.8</v>
      </c>
      <c r="H97" s="181">
        <v>60</v>
      </c>
      <c r="I97" s="181">
        <v>3458.3300000000004</v>
      </c>
      <c r="J97" s="182">
        <v>461.1</v>
      </c>
    </row>
    <row r="98" spans="1:19" s="20" customFormat="1" ht="12.75" thickBot="1" x14ac:dyDescent="0.25">
      <c r="A98" s="202"/>
      <c r="B98" s="206" t="s">
        <v>75</v>
      </c>
      <c r="C98" s="184">
        <v>2758.2550000000001</v>
      </c>
      <c r="D98" s="184">
        <v>0</v>
      </c>
      <c r="E98" s="184">
        <v>129.65</v>
      </c>
      <c r="F98" s="184">
        <v>203.9</v>
      </c>
      <c r="G98" s="184">
        <v>167.05</v>
      </c>
      <c r="H98" s="184">
        <v>106.75</v>
      </c>
      <c r="I98" s="184">
        <v>3365.6050000000005</v>
      </c>
      <c r="J98" s="185">
        <v>590.29999999999995</v>
      </c>
    </row>
    <row r="99" spans="1:19" s="20" customFormat="1" ht="12.75" thickBot="1" x14ac:dyDescent="0.25">
      <c r="A99" s="81"/>
      <c r="B99" s="208" t="s">
        <v>18</v>
      </c>
      <c r="C99" s="186">
        <v>2805.42</v>
      </c>
      <c r="D99" s="187">
        <v>0</v>
      </c>
      <c r="E99" s="187">
        <v>147.30000000000001</v>
      </c>
      <c r="F99" s="187">
        <v>163.14000000000001</v>
      </c>
      <c r="G99" s="187">
        <v>235.55</v>
      </c>
      <c r="H99" s="188">
        <v>98.1</v>
      </c>
      <c r="I99" s="188">
        <v>3449.5099999999998</v>
      </c>
      <c r="J99" s="188">
        <v>655.8</v>
      </c>
    </row>
    <row r="100" spans="1:19" s="20" customFormat="1" ht="19.5" customHeight="1" thickBot="1" x14ac:dyDescent="0.25">
      <c r="A100" s="16"/>
      <c r="B100" s="210" t="s">
        <v>112</v>
      </c>
      <c r="C100" s="191">
        <v>2574.25</v>
      </c>
      <c r="D100" s="192">
        <v>0</v>
      </c>
      <c r="E100" s="192">
        <v>161.04999999999998</v>
      </c>
      <c r="F100" s="192">
        <v>166.2</v>
      </c>
      <c r="G100" s="192">
        <v>271.55</v>
      </c>
      <c r="H100" s="193">
        <v>69.25</v>
      </c>
      <c r="I100" s="193">
        <v>3242.3</v>
      </c>
      <c r="J100" s="193">
        <v>712.3</v>
      </c>
    </row>
    <row r="101" spans="1:19" s="20" customFormat="1" ht="19.5" customHeight="1" thickBot="1" x14ac:dyDescent="0.25">
      <c r="A101" s="16"/>
      <c r="B101" s="210" t="s">
        <v>113</v>
      </c>
      <c r="C101" s="191">
        <v>2611.15</v>
      </c>
      <c r="D101" s="192">
        <v>0</v>
      </c>
      <c r="E101" s="192">
        <v>167.65</v>
      </c>
      <c r="F101" s="192">
        <v>182.2</v>
      </c>
      <c r="G101" s="192">
        <v>256.64999999999998</v>
      </c>
      <c r="H101" s="193">
        <v>76.75</v>
      </c>
      <c r="I101" s="193">
        <v>3294.4</v>
      </c>
      <c r="J101" s="193">
        <v>848.25</v>
      </c>
    </row>
    <row r="102" spans="1:19" s="20" customFormat="1" ht="19.5" customHeight="1" thickBot="1" x14ac:dyDescent="0.25">
      <c r="A102" s="16"/>
      <c r="B102" s="210" t="s">
        <v>114</v>
      </c>
      <c r="C102" s="191">
        <v>2481.4</v>
      </c>
      <c r="D102" s="192">
        <v>0</v>
      </c>
      <c r="E102" s="192">
        <v>173.92</v>
      </c>
      <c r="F102" s="192">
        <v>207.7</v>
      </c>
      <c r="G102" s="192">
        <v>388.5</v>
      </c>
      <c r="H102" s="193">
        <v>76.75</v>
      </c>
      <c r="I102" s="193">
        <v>3328.27</v>
      </c>
      <c r="J102" s="193">
        <v>700.65</v>
      </c>
    </row>
    <row r="103" spans="1:19" s="20" customFormat="1" ht="19.5" customHeight="1" thickBot="1" x14ac:dyDescent="0.25">
      <c r="A103" s="16"/>
      <c r="B103" s="210" t="s">
        <v>115</v>
      </c>
      <c r="C103" s="191">
        <v>2432.4499999999998</v>
      </c>
      <c r="D103" s="192">
        <v>0</v>
      </c>
      <c r="E103" s="192">
        <v>187.85</v>
      </c>
      <c r="F103" s="192">
        <v>203.35</v>
      </c>
      <c r="G103" s="192">
        <v>288.75</v>
      </c>
      <c r="H103" s="193">
        <v>76.75</v>
      </c>
      <c r="I103" s="193">
        <v>3189.15</v>
      </c>
      <c r="J103" s="193">
        <v>522.20000000000005</v>
      </c>
    </row>
    <row r="104" spans="1:19" s="20" customFormat="1" ht="19.5" customHeight="1" thickBot="1" x14ac:dyDescent="0.25">
      <c r="A104" s="16"/>
      <c r="B104" s="210" t="s">
        <v>116</v>
      </c>
      <c r="C104" s="191">
        <v>2508.15</v>
      </c>
      <c r="D104" s="192">
        <v>0</v>
      </c>
      <c r="E104" s="192">
        <v>246.8</v>
      </c>
      <c r="F104" s="192">
        <v>210.7</v>
      </c>
      <c r="G104" s="192">
        <v>390.55</v>
      </c>
      <c r="H104" s="193">
        <v>73.75</v>
      </c>
      <c r="I104" s="193">
        <v>3429.95</v>
      </c>
      <c r="J104" s="193">
        <v>636.85</v>
      </c>
    </row>
    <row r="105" spans="1:19" x14ac:dyDescent="0.2">
      <c r="A105" s="171"/>
    </row>
    <row r="106" spans="1:19" x14ac:dyDescent="0.2">
      <c r="A106" s="171" t="s">
        <v>134</v>
      </c>
    </row>
    <row r="107" spans="1:19" x14ac:dyDescent="0.2">
      <c r="A107" s="171" t="s">
        <v>135</v>
      </c>
    </row>
    <row r="111" spans="1:19" x14ac:dyDescent="0.2">
      <c r="A111" s="150"/>
    </row>
    <row r="112" spans="1:19" s="5" customFormat="1" ht="26.25" customHeight="1" thickBot="1" x14ac:dyDescent="0.25">
      <c r="A112" s="150" t="s">
        <v>138</v>
      </c>
      <c r="M112" s="1"/>
      <c r="N112" s="1"/>
      <c r="O112" s="1"/>
      <c r="P112" s="1"/>
      <c r="Q112" s="1"/>
      <c r="R112" s="1"/>
      <c r="S112" s="1"/>
    </row>
    <row r="113" spans="1:19" s="5" customFormat="1" ht="75.75" customHeight="1" thickBot="1" x14ac:dyDescent="0.25">
      <c r="A113" s="6" t="s">
        <v>1</v>
      </c>
      <c r="B113" s="7" t="s">
        <v>2</v>
      </c>
      <c r="C113" s="8" t="s">
        <v>124</v>
      </c>
      <c r="D113" s="8" t="s">
        <v>125</v>
      </c>
      <c r="E113" s="8" t="s">
        <v>126</v>
      </c>
      <c r="F113" s="8" t="s">
        <v>127</v>
      </c>
      <c r="G113" s="8" t="s">
        <v>128</v>
      </c>
      <c r="H113" s="9" t="s">
        <v>129</v>
      </c>
      <c r="I113" s="172" t="s">
        <v>130</v>
      </c>
      <c r="J113" s="172" t="s">
        <v>131</v>
      </c>
      <c r="M113" s="1"/>
      <c r="N113" s="1"/>
      <c r="O113" s="1"/>
      <c r="P113" s="1"/>
      <c r="Q113" s="1"/>
      <c r="R113" s="1"/>
      <c r="S113" s="1"/>
    </row>
    <row r="114" spans="1:19" ht="12.95" customHeight="1" x14ac:dyDescent="0.2">
      <c r="A114" s="10">
        <v>1</v>
      </c>
      <c r="B114" s="11" t="s">
        <v>3</v>
      </c>
      <c r="C114" s="175">
        <f>'[3]MAL3T-2013A.XLS'!$H$517</f>
        <v>45</v>
      </c>
      <c r="D114" s="176">
        <f>'[3]MAL3T-2013A.XLS'!$H$518</f>
        <v>0</v>
      </c>
      <c r="E114" s="176">
        <f>'[3]MAL3T-2013A.XLS'!$H$519</f>
        <v>0</v>
      </c>
      <c r="F114" s="176">
        <f>'[3]MAL3T-2013A.XLS'!$H$520</f>
        <v>3</v>
      </c>
      <c r="G114" s="176">
        <f>'[3]MAL3T-2013A.XLS'!$H$521</f>
        <v>0</v>
      </c>
      <c r="H114" s="177">
        <f>'[3]MAL3T-2013A.XLS'!$H$522</f>
        <v>0</v>
      </c>
      <c r="I114" s="218">
        <f t="shared" ref="I114:I128" si="6">SUM(C114:H114)</f>
        <v>48</v>
      </c>
      <c r="J114" s="218">
        <f>'[3]MAL3T-2013A.XLS'!$H$524</f>
        <v>37.5</v>
      </c>
    </row>
    <row r="115" spans="1:19" ht="12.95" customHeight="1" x14ac:dyDescent="0.2">
      <c r="A115" s="12">
        <v>2</v>
      </c>
      <c r="B115" s="13" t="s">
        <v>4</v>
      </c>
      <c r="C115" s="180">
        <f>'[4]MAL3T-2013A.XLS'!$H$506</f>
        <v>71.25</v>
      </c>
      <c r="D115" s="181">
        <f>'[4]MAL3T-2013A.XLS'!$H$507</f>
        <v>0</v>
      </c>
      <c r="E115" s="181">
        <f>'[4]MAL3T-2013A.XLS'!$H$508</f>
        <v>0</v>
      </c>
      <c r="F115" s="181">
        <f>'[4]MAL3T-2013A.XLS'!$H$509</f>
        <v>10</v>
      </c>
      <c r="G115" s="181">
        <f>'[4]MAL3T-2013A.XLS'!$H$510</f>
        <v>9</v>
      </c>
      <c r="H115" s="182">
        <f>'[4]MAL3T-2013A.XLS'!$H$511</f>
        <v>0</v>
      </c>
      <c r="I115" s="219">
        <f t="shared" si="6"/>
        <v>90.25</v>
      </c>
      <c r="J115" s="219">
        <f>'[4]MAL3T-2013A.XLS'!$H$513</f>
        <v>75</v>
      </c>
    </row>
    <row r="116" spans="1:19" x14ac:dyDescent="0.2">
      <c r="A116" s="12">
        <v>3</v>
      </c>
      <c r="B116" s="13" t="s">
        <v>5</v>
      </c>
      <c r="C116" s="180">
        <f>'[5]MAL3T-2013A.XLS'!$H$506</f>
        <v>0</v>
      </c>
      <c r="D116" s="181">
        <f>'[5]MAL3T-2013A.XLS'!$H$507</f>
        <v>0</v>
      </c>
      <c r="E116" s="181">
        <f>'[5]MAL3T-2013A.XLS'!$H$508</f>
        <v>0</v>
      </c>
      <c r="F116" s="181">
        <f>'[5]MAL3T-2013A.XLS'!$H$509</f>
        <v>0</v>
      </c>
      <c r="G116" s="181">
        <f>'[5]MAL3T-2013A.XLS'!$H$510</f>
        <v>0</v>
      </c>
      <c r="H116" s="182">
        <f>'[5]MAL3T-2013A.XLS'!$H$511</f>
        <v>0</v>
      </c>
      <c r="I116" s="219">
        <f t="shared" si="6"/>
        <v>0</v>
      </c>
      <c r="J116" s="219">
        <f>'[5]MAL3T-2013A.XLS'!$H$513</f>
        <v>0</v>
      </c>
    </row>
    <row r="117" spans="1:19" x14ac:dyDescent="0.2">
      <c r="A117" s="12">
        <v>4</v>
      </c>
      <c r="B117" s="13" t="s">
        <v>6</v>
      </c>
      <c r="C117" s="180">
        <f>'[6]MAL3T-2013A.XLS'!$H$509</f>
        <v>37.5</v>
      </c>
      <c r="D117" s="181">
        <f>'[6]MAL3T-2013A.XLS'!$H$510</f>
        <v>0</v>
      </c>
      <c r="E117" s="181">
        <f>'[6]MAL3T-2013A.XLS'!$H$511</f>
        <v>0</v>
      </c>
      <c r="F117" s="181">
        <f>'[6]MAL3T-2013A.XLS'!$H$512</f>
        <v>0</v>
      </c>
      <c r="G117" s="181">
        <f>'[6]MAL3T-2013A.XLS'!$H$513</f>
        <v>0</v>
      </c>
      <c r="H117" s="182">
        <f>'[6]MAL3T-2013A.XLS'!$H$514</f>
        <v>0</v>
      </c>
      <c r="I117" s="219">
        <f t="shared" si="6"/>
        <v>37.5</v>
      </c>
      <c r="J117" s="219">
        <f>'[6]MAL3T-2013A.XLS'!$H$516</f>
        <v>0</v>
      </c>
    </row>
    <row r="118" spans="1:19" x14ac:dyDescent="0.2">
      <c r="A118" s="12">
        <v>5</v>
      </c>
      <c r="B118" s="13" t="s">
        <v>7</v>
      </c>
      <c r="C118" s="180">
        <f>'[7]MAL3T-2013A.XLS'!$H$561</f>
        <v>60.75</v>
      </c>
      <c r="D118" s="181">
        <f>'[7]MAL3T-2013A.XLS'!$H$562</f>
        <v>0</v>
      </c>
      <c r="E118" s="181">
        <f>'[7]MAL3T-2013A.XLS'!$H$563</f>
        <v>0</v>
      </c>
      <c r="F118" s="181">
        <f>'[7]MAL3T-2013A.XLS'!$H$564</f>
        <v>0</v>
      </c>
      <c r="G118" s="181">
        <f>'[7]MAL3T-2013A.XLS'!$H$565</f>
        <v>0</v>
      </c>
      <c r="H118" s="182">
        <f>'[7]MAL3T-2013A.XLS'!$H$566</f>
        <v>0</v>
      </c>
      <c r="I118" s="219">
        <f t="shared" si="6"/>
        <v>60.75</v>
      </c>
      <c r="J118" s="219">
        <f>'[7]MAL3T-2013A.XLS'!$H$568</f>
        <v>0</v>
      </c>
    </row>
    <row r="119" spans="1:19" x14ac:dyDescent="0.2">
      <c r="A119" s="12">
        <v>6</v>
      </c>
      <c r="B119" s="13" t="s">
        <v>8</v>
      </c>
      <c r="C119" s="180">
        <f>'[8]MAL3T-2013A.XLS'!$H$506</f>
        <v>18.75</v>
      </c>
      <c r="D119" s="181">
        <f>'[8]MAL3T-2013A.XLS'!$H$507</f>
        <v>0</v>
      </c>
      <c r="E119" s="181">
        <f>'[8]MAL3T-2013A.XLS'!$H$508</f>
        <v>0</v>
      </c>
      <c r="F119" s="181">
        <f>'[8]MAL3T-2013A.XLS'!$H$509</f>
        <v>0</v>
      </c>
      <c r="G119" s="181">
        <f>'[8]MAL3T-2013A.XLS'!$H$510</f>
        <v>0</v>
      </c>
      <c r="H119" s="182">
        <f>'[8]MAL3T-2013A.XLS'!$H$511</f>
        <v>0</v>
      </c>
      <c r="I119" s="219">
        <f t="shared" si="6"/>
        <v>18.75</v>
      </c>
      <c r="J119" s="219">
        <f>'[8]MAL3T-2013A.XLS'!$H$513</f>
        <v>0</v>
      </c>
    </row>
    <row r="120" spans="1:19" x14ac:dyDescent="0.2">
      <c r="A120" s="12">
        <v>7</v>
      </c>
      <c r="B120" s="13" t="s">
        <v>9</v>
      </c>
      <c r="C120" s="180">
        <f>'[9]MAL3T-2013A.XLS'!$H$506</f>
        <v>37.5</v>
      </c>
      <c r="D120" s="181">
        <f>'[9]MAL3T-2013A.XLS'!$H$507</f>
        <v>0</v>
      </c>
      <c r="E120" s="181">
        <f>'[9]MAL3T-2013A.XLS'!$H$508</f>
        <v>1</v>
      </c>
      <c r="F120" s="181">
        <f>'[9]MAL3T-2013A.XLS'!$H$509</f>
        <v>0</v>
      </c>
      <c r="G120" s="181">
        <f>'[9]MAL3T-2013A.XLS'!$H$510</f>
        <v>0</v>
      </c>
      <c r="H120" s="182">
        <f>'[9]MAL3T-2013A.XLS'!$H$511</f>
        <v>0</v>
      </c>
      <c r="I120" s="219">
        <f t="shared" si="6"/>
        <v>38.5</v>
      </c>
      <c r="J120" s="219">
        <f>'[9]MAL3T-2013A.XLS'!$H$513</f>
        <v>37.5</v>
      </c>
    </row>
    <row r="121" spans="1:19" x14ac:dyDescent="0.2">
      <c r="A121" s="12">
        <v>8</v>
      </c>
      <c r="B121" s="13" t="s">
        <v>10</v>
      </c>
      <c r="C121" s="180">
        <f>'[10]MAL3T-2013A.XLS'!$H$506</f>
        <v>88.13</v>
      </c>
      <c r="D121" s="181">
        <f>'[10]MAL3T-2013A.XLS'!$H$507</f>
        <v>0</v>
      </c>
      <c r="E121" s="181">
        <f>'[10]MAL3T-2013A.XLS'!$H$508</f>
        <v>0</v>
      </c>
      <c r="F121" s="181">
        <f>'[10]MAL3T-2013A.XLS'!$H$509</f>
        <v>0</v>
      </c>
      <c r="G121" s="181">
        <f>'[10]MAL3T-2013A.XLS'!$H$510</f>
        <v>37.5</v>
      </c>
      <c r="H121" s="182">
        <f>'[10]MAL3T-2013A.XLS'!$H$511</f>
        <v>0</v>
      </c>
      <c r="I121" s="219">
        <f t="shared" si="6"/>
        <v>125.63</v>
      </c>
      <c r="J121" s="219">
        <f>'[10]MAL3T-2013A.XLS'!$H$513</f>
        <v>0</v>
      </c>
    </row>
    <row r="122" spans="1:19" x14ac:dyDescent="0.2">
      <c r="A122" s="12">
        <v>9</v>
      </c>
      <c r="B122" s="13" t="s">
        <v>11</v>
      </c>
      <c r="C122" s="180">
        <f>'[11]MAL3T-2013A.XLS'!$H$506</f>
        <v>52.5</v>
      </c>
      <c r="D122" s="181">
        <f>'[11]MAL3T-2013A.XLS'!$H$507</f>
        <v>0</v>
      </c>
      <c r="E122" s="181">
        <f>'[11]MAL3T-2013A.XLS'!$H$508</f>
        <v>0</v>
      </c>
      <c r="F122" s="181">
        <f>'[11]MAL3T-2013A.XLS'!$H$509</f>
        <v>0</v>
      </c>
      <c r="G122" s="181">
        <f>'[11]MAL3T-2013A.XLS'!$H$510</f>
        <v>0</v>
      </c>
      <c r="H122" s="182">
        <f>'[11]MAL3T-2013A.XLS'!$H$511</f>
        <v>0</v>
      </c>
      <c r="I122" s="219">
        <f t="shared" si="6"/>
        <v>52.5</v>
      </c>
      <c r="J122" s="219">
        <f>'[11]MAL3T-2013A.XLS'!$H$513</f>
        <v>0</v>
      </c>
    </row>
    <row r="123" spans="1:19" x14ac:dyDescent="0.2">
      <c r="A123" s="12">
        <v>10</v>
      </c>
      <c r="B123" s="13" t="s">
        <v>12</v>
      </c>
      <c r="C123" s="180">
        <f>'[12]MAL3T-2013A.XLS'!$H$506</f>
        <v>0</v>
      </c>
      <c r="D123" s="181">
        <f>'[12]MAL3T-2013A.XLS'!$H$507</f>
        <v>0</v>
      </c>
      <c r="E123" s="181">
        <f>'[12]MAL3T-2013A.XLS'!$H$508</f>
        <v>0</v>
      </c>
      <c r="F123" s="181">
        <f>'[12]MAL3T-2013A.XLS'!$H$509</f>
        <v>0</v>
      </c>
      <c r="G123" s="181">
        <f>'[12]MAL3T-2013A.XLS'!$H$510</f>
        <v>0</v>
      </c>
      <c r="H123" s="182">
        <f>'[12]MAL3T-2013A.XLS'!$H$511</f>
        <v>0</v>
      </c>
      <c r="I123" s="219">
        <f t="shared" si="6"/>
        <v>0</v>
      </c>
      <c r="J123" s="219">
        <f>'[12]MAL3T-2013A.XLS'!$H$513</f>
        <v>0</v>
      </c>
    </row>
    <row r="124" spans="1:19" x14ac:dyDescent="0.2">
      <c r="A124" s="12">
        <v>11</v>
      </c>
      <c r="B124" s="13" t="s">
        <v>13</v>
      </c>
      <c r="C124" s="180">
        <f>'[13]MAL3T-2013A.XLS'!$H$506</f>
        <v>29.8</v>
      </c>
      <c r="D124" s="181">
        <f>'[13]MAL3T-2013A.XLS'!$H$507</f>
        <v>0</v>
      </c>
      <c r="E124" s="181">
        <f>'[13]MAL3T-2013A.XLS'!$H$508</f>
        <v>0</v>
      </c>
      <c r="F124" s="181">
        <f>'[13]MAL3T-2013A.XLS'!$H$509</f>
        <v>0</v>
      </c>
      <c r="G124" s="181">
        <f>'[13]MAL3T-2013A.XLS'!$H$510</f>
        <v>0</v>
      </c>
      <c r="H124" s="182">
        <f>'[13]MAL3T-2013A.XLS'!$H$511</f>
        <v>0</v>
      </c>
      <c r="I124" s="219">
        <f t="shared" si="6"/>
        <v>29.8</v>
      </c>
      <c r="J124" s="219">
        <f>'[13]MAL3T-2013A.XLS'!$H$513</f>
        <v>0</v>
      </c>
    </row>
    <row r="125" spans="1:19" x14ac:dyDescent="0.2">
      <c r="A125" s="12">
        <v>12</v>
      </c>
      <c r="B125" s="13" t="s">
        <v>14</v>
      </c>
      <c r="C125" s="180">
        <f>'[14]MAL3T-2013A.XLS'!$H$511</f>
        <v>41.25</v>
      </c>
      <c r="D125" s="181">
        <f>'[14]MAL3T-2013A.XLS'!$H$512</f>
        <v>0</v>
      </c>
      <c r="E125" s="181">
        <f>'[14]MAL3T-2013A.XLS'!$H$513</f>
        <v>0</v>
      </c>
      <c r="F125" s="181">
        <f>'[14]MAL3T-2013A.XLS'!$H$514</f>
        <v>0</v>
      </c>
      <c r="G125" s="181">
        <f>'[14]MAL3T-2013A.XLS'!$H$515</f>
        <v>0</v>
      </c>
      <c r="H125" s="182">
        <f>'[14]MAL3T-2013A.XLS'!$H$516</f>
        <v>0</v>
      </c>
      <c r="I125" s="219">
        <f t="shared" si="6"/>
        <v>41.25</v>
      </c>
      <c r="J125" s="219">
        <f>'[14]MAL3T-2013A.XLS'!$H$518</f>
        <v>0</v>
      </c>
    </row>
    <row r="126" spans="1:19" x14ac:dyDescent="0.2">
      <c r="A126" s="12">
        <v>13</v>
      </c>
      <c r="B126" s="13" t="s">
        <v>15</v>
      </c>
      <c r="C126" s="180">
        <f>'[15]MAL3T-2013A.XLS'!$H$507</f>
        <v>37.5</v>
      </c>
      <c r="D126" s="181">
        <f>'[15]MAL3T-2013A.XLS'!$H$508</f>
        <v>0</v>
      </c>
      <c r="E126" s="181">
        <f>'[15]MAL3T-2013A.XLS'!$H$509</f>
        <v>0</v>
      </c>
      <c r="F126" s="181">
        <f>'[15]MAL3T-2013A.XLS'!$H$510</f>
        <v>0</v>
      </c>
      <c r="G126" s="181">
        <f>'[15]MAL3T-2013A.XLS'!$H$511</f>
        <v>22.5</v>
      </c>
      <c r="H126" s="182">
        <f>'[15]MAL3T-2013A.XLS'!$H$512</f>
        <v>0</v>
      </c>
      <c r="I126" s="219">
        <f t="shared" si="6"/>
        <v>60</v>
      </c>
      <c r="J126" s="219">
        <f>'[15]MAL3T-2013A.XLS'!$H$514</f>
        <v>0</v>
      </c>
    </row>
    <row r="127" spans="1:19" x14ac:dyDescent="0.2">
      <c r="A127" s="12">
        <v>14</v>
      </c>
      <c r="B127" s="13" t="s">
        <v>16</v>
      </c>
      <c r="C127" s="180">
        <f>'[16]MAL3T-2013A.XLS'!$H$507</f>
        <v>71.25</v>
      </c>
      <c r="D127" s="181">
        <f>'[16]MAL3T-2013A.XLS'!$H$508</f>
        <v>0</v>
      </c>
      <c r="E127" s="181">
        <f>'[16]MAL3T-2013A.XLS'!$H$509</f>
        <v>0</v>
      </c>
      <c r="F127" s="181">
        <f>'[16]MAL3T-2013A.XLS'!$H$510</f>
        <v>0</v>
      </c>
      <c r="G127" s="181">
        <f>'[16]MAL3T-2013A.XLS'!$H$511</f>
        <v>0</v>
      </c>
      <c r="H127" s="182">
        <f>'[16]MAL3T-2013A.XLS'!$H$512</f>
        <v>0</v>
      </c>
      <c r="I127" s="219">
        <f t="shared" si="6"/>
        <v>71.25</v>
      </c>
      <c r="J127" s="219">
        <f>'[16]MAL3T-2013A.XLS'!$H$514</f>
        <v>0</v>
      </c>
    </row>
    <row r="128" spans="1:19" ht="12.75" thickBot="1" x14ac:dyDescent="0.25">
      <c r="A128" s="14">
        <v>15</v>
      </c>
      <c r="B128" s="15" t="s">
        <v>17</v>
      </c>
      <c r="C128" s="220">
        <f>'[17]MAL3T-2013A.XLS'!$H$512</f>
        <v>52.5</v>
      </c>
      <c r="D128" s="221">
        <f>'[17]MAL3T-2013A.XLS'!$H$513</f>
        <v>0</v>
      </c>
      <c r="E128" s="221">
        <f>'[17]MAL3T-2013A.XLS'!$H$514</f>
        <v>0</v>
      </c>
      <c r="F128" s="221">
        <f>'[17]MAL3T-2013A.XLS'!$H$515</f>
        <v>0</v>
      </c>
      <c r="G128" s="221">
        <f>'[17]MAL3T-2013A.XLS'!$H$516</f>
        <v>0</v>
      </c>
      <c r="H128" s="222">
        <f>'[17]MAL3T-2013A.XLS'!$H$517</f>
        <v>7.5</v>
      </c>
      <c r="I128" s="223">
        <f t="shared" si="6"/>
        <v>60</v>
      </c>
      <c r="J128" s="223">
        <f>'[17]MAL3T-2013A.XLS'!$H$519</f>
        <v>0</v>
      </c>
    </row>
    <row r="129" spans="1:19" s="20" customFormat="1" x14ac:dyDescent="0.2">
      <c r="A129" s="197"/>
      <c r="B129" s="198" t="s">
        <v>101</v>
      </c>
      <c r="C129" s="199">
        <f t="shared" ref="C129:J129" si="7">SUM(C114:C128)</f>
        <v>643.68000000000006</v>
      </c>
      <c r="D129" s="199">
        <f t="shared" si="7"/>
        <v>0</v>
      </c>
      <c r="E129" s="199">
        <f t="shared" si="7"/>
        <v>1</v>
      </c>
      <c r="F129" s="199">
        <f t="shared" si="7"/>
        <v>13</v>
      </c>
      <c r="G129" s="199">
        <f t="shared" si="7"/>
        <v>69</v>
      </c>
      <c r="H129" s="199">
        <f t="shared" si="7"/>
        <v>7.5</v>
      </c>
      <c r="I129" s="199">
        <f t="shared" si="7"/>
        <v>734.18000000000006</v>
      </c>
      <c r="J129" s="200">
        <f t="shared" si="7"/>
        <v>150</v>
      </c>
    </row>
    <row r="130" spans="1:19" s="20" customFormat="1" x14ac:dyDescent="0.2">
      <c r="A130" s="201"/>
      <c r="B130" s="204" t="s">
        <v>89</v>
      </c>
      <c r="C130" s="181">
        <v>700.68000000000006</v>
      </c>
      <c r="D130" s="181">
        <v>0</v>
      </c>
      <c r="E130" s="181">
        <v>0</v>
      </c>
      <c r="F130" s="181">
        <v>30</v>
      </c>
      <c r="G130" s="181">
        <v>63.75</v>
      </c>
      <c r="H130" s="181">
        <v>22.5</v>
      </c>
      <c r="I130" s="181">
        <v>816.93</v>
      </c>
      <c r="J130" s="182">
        <v>195</v>
      </c>
    </row>
    <row r="131" spans="1:19" s="20" customFormat="1" ht="12.75" thickBot="1" x14ac:dyDescent="0.25">
      <c r="A131" s="202"/>
      <c r="B131" s="206" t="s">
        <v>75</v>
      </c>
      <c r="C131" s="184">
        <v>618.55500000000006</v>
      </c>
      <c r="D131" s="184">
        <v>0</v>
      </c>
      <c r="E131" s="184">
        <v>1</v>
      </c>
      <c r="F131" s="184">
        <v>6.24</v>
      </c>
      <c r="G131" s="184">
        <v>108.5</v>
      </c>
      <c r="H131" s="184">
        <v>0</v>
      </c>
      <c r="I131" s="184">
        <v>734.29499999999996</v>
      </c>
      <c r="J131" s="185">
        <v>225.25</v>
      </c>
    </row>
    <row r="132" spans="1:19" s="20" customFormat="1" ht="12.75" thickBot="1" x14ac:dyDescent="0.25">
      <c r="A132" s="81"/>
      <c r="B132" s="208" t="s">
        <v>18</v>
      </c>
      <c r="C132" s="186">
        <v>508.63</v>
      </c>
      <c r="D132" s="187">
        <v>0</v>
      </c>
      <c r="E132" s="187">
        <v>4.5</v>
      </c>
      <c r="F132" s="187">
        <v>11</v>
      </c>
      <c r="G132" s="187">
        <v>90</v>
      </c>
      <c r="H132" s="188">
        <v>0</v>
      </c>
      <c r="I132" s="188">
        <v>614.13</v>
      </c>
      <c r="J132" s="188">
        <v>196.75</v>
      </c>
    </row>
    <row r="133" spans="1:19" s="20" customFormat="1" ht="19.5" customHeight="1" thickBot="1" x14ac:dyDescent="0.25">
      <c r="A133" s="16"/>
      <c r="B133" s="210" t="s">
        <v>112</v>
      </c>
      <c r="C133" s="191">
        <v>434.8</v>
      </c>
      <c r="D133" s="192">
        <v>0</v>
      </c>
      <c r="E133" s="192">
        <v>1.9</v>
      </c>
      <c r="F133" s="192">
        <v>0</v>
      </c>
      <c r="G133" s="192">
        <v>75</v>
      </c>
      <c r="H133" s="193">
        <v>0</v>
      </c>
      <c r="I133" s="193">
        <v>511.7</v>
      </c>
      <c r="J133" s="193">
        <v>204.25</v>
      </c>
    </row>
    <row r="134" spans="1:19" s="20" customFormat="1" ht="19.5" customHeight="1" thickBot="1" x14ac:dyDescent="0.25">
      <c r="A134" s="16"/>
      <c r="B134" s="210" t="s">
        <v>113</v>
      </c>
      <c r="C134" s="191">
        <v>446.5</v>
      </c>
      <c r="D134" s="192">
        <v>0</v>
      </c>
      <c r="E134" s="192">
        <v>2.9</v>
      </c>
      <c r="F134" s="192">
        <v>0</v>
      </c>
      <c r="G134" s="192">
        <v>41.25</v>
      </c>
      <c r="H134" s="193">
        <v>0</v>
      </c>
      <c r="I134" s="193">
        <v>490.65</v>
      </c>
      <c r="J134" s="193">
        <v>171.25</v>
      </c>
    </row>
    <row r="135" spans="1:19" s="20" customFormat="1" ht="19.5" customHeight="1" thickBot="1" x14ac:dyDescent="0.25">
      <c r="A135" s="16"/>
      <c r="B135" s="210" t="s">
        <v>114</v>
      </c>
      <c r="C135" s="191">
        <v>375.75</v>
      </c>
      <c r="D135" s="192">
        <v>0</v>
      </c>
      <c r="E135" s="192">
        <v>4.9000000000000004</v>
      </c>
      <c r="F135" s="192">
        <v>0</v>
      </c>
      <c r="G135" s="192">
        <v>30</v>
      </c>
      <c r="H135" s="193">
        <v>0</v>
      </c>
      <c r="I135" s="193">
        <v>410.65</v>
      </c>
      <c r="J135" s="193">
        <v>174</v>
      </c>
    </row>
    <row r="136" spans="1:19" s="20" customFormat="1" ht="19.5" customHeight="1" thickBot="1" x14ac:dyDescent="0.25">
      <c r="A136" s="16"/>
      <c r="B136" s="210" t="s">
        <v>115</v>
      </c>
      <c r="C136" s="191">
        <v>358.5</v>
      </c>
      <c r="D136" s="192">
        <v>0</v>
      </c>
      <c r="E136" s="192">
        <v>6.4</v>
      </c>
      <c r="F136" s="192">
        <v>0</v>
      </c>
      <c r="G136" s="192">
        <v>30</v>
      </c>
      <c r="H136" s="193">
        <v>0</v>
      </c>
      <c r="I136" s="193">
        <v>394.9</v>
      </c>
      <c r="J136" s="193">
        <v>173.5</v>
      </c>
    </row>
    <row r="137" spans="1:19" s="20" customFormat="1" ht="19.5" customHeight="1" thickBot="1" x14ac:dyDescent="0.25">
      <c r="A137" s="16"/>
      <c r="B137" s="210" t="s">
        <v>116</v>
      </c>
      <c r="C137" s="191">
        <v>316.85000000000002</v>
      </c>
      <c r="D137" s="192">
        <v>15</v>
      </c>
      <c r="E137" s="192">
        <v>3.4</v>
      </c>
      <c r="F137" s="192">
        <v>0</v>
      </c>
      <c r="G137" s="192">
        <v>30</v>
      </c>
      <c r="H137" s="193">
        <v>0</v>
      </c>
      <c r="I137" s="193">
        <v>365.25</v>
      </c>
      <c r="J137" s="193">
        <v>215.05</v>
      </c>
    </row>
    <row r="138" spans="1:19" x14ac:dyDescent="0.2">
      <c r="A138" s="171"/>
    </row>
    <row r="139" spans="1:19" x14ac:dyDescent="0.2">
      <c r="A139" s="171" t="s">
        <v>134</v>
      </c>
    </row>
    <row r="140" spans="1:19" x14ac:dyDescent="0.2">
      <c r="A140" s="171" t="s">
        <v>135</v>
      </c>
    </row>
    <row r="144" spans="1:19" s="5" customFormat="1" ht="26.25" customHeight="1" thickBot="1" x14ac:dyDescent="0.25">
      <c r="A144" s="150" t="s">
        <v>139</v>
      </c>
      <c r="M144" s="1"/>
      <c r="N144" s="1"/>
      <c r="O144" s="1"/>
      <c r="P144" s="1"/>
      <c r="Q144" s="1"/>
      <c r="R144" s="1"/>
      <c r="S144" s="1"/>
    </row>
    <row r="145" spans="1:19" s="5" customFormat="1" ht="78" customHeight="1" thickBot="1" x14ac:dyDescent="0.25">
      <c r="A145" s="6" t="s">
        <v>1</v>
      </c>
      <c r="B145" s="7" t="s">
        <v>2</v>
      </c>
      <c r="C145" s="8" t="s">
        <v>124</v>
      </c>
      <c r="D145" s="8" t="s">
        <v>125</v>
      </c>
      <c r="E145" s="8" t="s">
        <v>126</v>
      </c>
      <c r="F145" s="8" t="s">
        <v>127</v>
      </c>
      <c r="G145" s="8" t="s">
        <v>128</v>
      </c>
      <c r="H145" s="9" t="s">
        <v>129</v>
      </c>
      <c r="I145" s="172" t="s">
        <v>130</v>
      </c>
      <c r="J145" s="172" t="s">
        <v>131</v>
      </c>
      <c r="M145" s="1"/>
      <c r="N145" s="1"/>
      <c r="O145" s="1"/>
      <c r="P145" s="1"/>
      <c r="Q145" s="1"/>
      <c r="R145" s="1"/>
      <c r="S145" s="1"/>
    </row>
    <row r="146" spans="1:19" ht="12.95" customHeight="1" x14ac:dyDescent="0.2">
      <c r="A146" s="10">
        <v>1</v>
      </c>
      <c r="B146" s="11" t="s">
        <v>3</v>
      </c>
      <c r="C146" s="175">
        <f>'[3]MAL3T-2013A.XLS'!$I$517</f>
        <v>18.75</v>
      </c>
      <c r="D146" s="176">
        <f>'[3]MAL3T-2013A.XLS'!$I$518</f>
        <v>0</v>
      </c>
      <c r="E146" s="176">
        <f>'[3]MAL3T-2013A.XLS'!$I$519</f>
        <v>4</v>
      </c>
      <c r="F146" s="176">
        <f>'[3]MAL3T-2013A.XLS'!$I$520</f>
        <v>0</v>
      </c>
      <c r="G146" s="176">
        <f>'[3]MAL3T-2013A.XLS'!$I$521</f>
        <v>0</v>
      </c>
      <c r="H146" s="177">
        <f>'[3]MAL3T-2013A.XLS'!$I$522</f>
        <v>0</v>
      </c>
      <c r="I146" s="218">
        <f t="shared" ref="I146:I160" si="8">SUM(C146:H146)</f>
        <v>22.75</v>
      </c>
      <c r="J146" s="218">
        <f>'[3]MAL3T-2013A.XLS'!$I$524</f>
        <v>7.5</v>
      </c>
    </row>
    <row r="147" spans="1:19" ht="12.95" customHeight="1" x14ac:dyDescent="0.2">
      <c r="A147" s="12">
        <v>2</v>
      </c>
      <c r="B147" s="13" t="s">
        <v>4</v>
      </c>
      <c r="C147" s="180">
        <f>'[4]MAL3T-2013A.XLS'!$I$506</f>
        <v>15</v>
      </c>
      <c r="D147" s="181">
        <f>'[4]MAL3T-2013A.XLS'!$I$507</f>
        <v>0</v>
      </c>
      <c r="E147" s="181">
        <f>'[4]MAL3T-2013A.XLS'!$I$508</f>
        <v>6</v>
      </c>
      <c r="F147" s="181">
        <f>'[4]MAL3T-2013A.XLS'!$I$509</f>
        <v>0</v>
      </c>
      <c r="G147" s="181">
        <f>'[4]MAL3T-2013A.XLS'!$I$510</f>
        <v>0</v>
      </c>
      <c r="H147" s="182">
        <f>'[4]MAL3T-2013A.XLS'!$I$511</f>
        <v>0</v>
      </c>
      <c r="I147" s="219">
        <f t="shared" si="8"/>
        <v>21</v>
      </c>
      <c r="J147" s="219">
        <f>'[4]MAL3T-2013A.XLS'!$I$513</f>
        <v>0</v>
      </c>
    </row>
    <row r="148" spans="1:19" x14ac:dyDescent="0.2">
      <c r="A148" s="12">
        <v>3</v>
      </c>
      <c r="B148" s="13" t="s">
        <v>5</v>
      </c>
      <c r="C148" s="180">
        <f>'[5]MAL3T-2013A.XLS'!$I$506</f>
        <v>8</v>
      </c>
      <c r="D148" s="181">
        <f>'[5]MAL3T-2013A.XLS'!$I$507</f>
        <v>0</v>
      </c>
      <c r="E148" s="181">
        <f>'[5]MAL3T-2013A.XLS'!$I$508</f>
        <v>4</v>
      </c>
      <c r="F148" s="181">
        <f>'[5]MAL3T-2013A.XLS'!$I$509</f>
        <v>0</v>
      </c>
      <c r="G148" s="181">
        <f>'[5]MAL3T-2013A.XLS'!$I$510</f>
        <v>0</v>
      </c>
      <c r="H148" s="182">
        <f>'[5]MAL3T-2013A.XLS'!$I$511</f>
        <v>0</v>
      </c>
      <c r="I148" s="219">
        <f t="shared" si="8"/>
        <v>12</v>
      </c>
      <c r="J148" s="219">
        <f>'[5]MAL3T-2013A.XLS'!$I$513</f>
        <v>0</v>
      </c>
    </row>
    <row r="149" spans="1:19" x14ac:dyDescent="0.2">
      <c r="A149" s="12">
        <v>4</v>
      </c>
      <c r="B149" s="13" t="s">
        <v>6</v>
      </c>
      <c r="C149" s="180">
        <f>'[6]MAL3T-2013A.XLS'!$I$509</f>
        <v>3.75</v>
      </c>
      <c r="D149" s="181">
        <f>'[6]MAL3T-2013A.XLS'!$I$510</f>
        <v>0</v>
      </c>
      <c r="E149" s="181">
        <f>'[6]MAL3T-2013A.XLS'!$I$511</f>
        <v>3.75</v>
      </c>
      <c r="F149" s="181">
        <f>'[6]MAL3T-2013A.XLS'!$I$512</f>
        <v>0</v>
      </c>
      <c r="G149" s="181">
        <f>'[6]MAL3T-2013A.XLS'!$I$513</f>
        <v>3.75</v>
      </c>
      <c r="H149" s="182">
        <f>'[6]MAL3T-2013A.XLS'!$I$514</f>
        <v>0</v>
      </c>
      <c r="I149" s="219">
        <f t="shared" si="8"/>
        <v>11.25</v>
      </c>
      <c r="J149" s="219">
        <f>'[6]MAL3T-2013A.XLS'!$I$516</f>
        <v>0</v>
      </c>
    </row>
    <row r="150" spans="1:19" x14ac:dyDescent="0.2">
      <c r="A150" s="12">
        <v>5</v>
      </c>
      <c r="B150" s="13" t="s">
        <v>7</v>
      </c>
      <c r="C150" s="180">
        <f>'[7]MAL3T-2013A.XLS'!$I$561</f>
        <v>4.5</v>
      </c>
      <c r="D150" s="181">
        <f>'[7]MAL3T-2013A.XLS'!$I$562</f>
        <v>1.5</v>
      </c>
      <c r="E150" s="181">
        <f>'[7]MAL3T-2013A.XLS'!$I$563</f>
        <v>3</v>
      </c>
      <c r="F150" s="181">
        <f>'[7]MAL3T-2013A.XLS'!$I$564</f>
        <v>0</v>
      </c>
      <c r="G150" s="181">
        <f>'[7]MAL3T-2013A.XLS'!$I$565</f>
        <v>4</v>
      </c>
      <c r="H150" s="182">
        <f>'[7]MAL3T-2013A.XLS'!$I$566</f>
        <v>0</v>
      </c>
      <c r="I150" s="219">
        <f t="shared" si="8"/>
        <v>13</v>
      </c>
      <c r="J150" s="219">
        <f>'[7]MAL3T-2013A.XLS'!$I$568</f>
        <v>0</v>
      </c>
    </row>
    <row r="151" spans="1:19" x14ac:dyDescent="0.2">
      <c r="A151" s="12">
        <v>6</v>
      </c>
      <c r="B151" s="13" t="s">
        <v>8</v>
      </c>
      <c r="C151" s="180">
        <f>'[8]MAL3T-2013A.XLS'!$I$506</f>
        <v>6</v>
      </c>
      <c r="D151" s="181">
        <f>'[8]MAL3T-2013A.XLS'!$I$507</f>
        <v>0</v>
      </c>
      <c r="E151" s="181">
        <f>'[8]MAL3T-2013A.XLS'!$I$508</f>
        <v>0</v>
      </c>
      <c r="F151" s="181">
        <f>'[8]MAL3T-2013A.XLS'!$I$509</f>
        <v>0</v>
      </c>
      <c r="G151" s="181">
        <f>'[8]MAL3T-2013A.XLS'!$I$510</f>
        <v>0</v>
      </c>
      <c r="H151" s="182">
        <f>'[8]MAL3T-2013A.XLS'!$I$511</f>
        <v>0</v>
      </c>
      <c r="I151" s="219">
        <f t="shared" si="8"/>
        <v>6</v>
      </c>
      <c r="J151" s="219">
        <f>'[8]MAL3T-2013A.XLS'!$I$513</f>
        <v>0</v>
      </c>
      <c r="O151" s="1" t="s">
        <v>90</v>
      </c>
    </row>
    <row r="152" spans="1:19" x14ac:dyDescent="0.2">
      <c r="A152" s="12">
        <v>7</v>
      </c>
      <c r="B152" s="13" t="s">
        <v>9</v>
      </c>
      <c r="C152" s="180">
        <f>'[9]MAL3T-2013A.XLS'!$I$506</f>
        <v>11.25</v>
      </c>
      <c r="D152" s="181">
        <f>'[9]MAL3T-2013A.XLS'!$I$507</f>
        <v>0</v>
      </c>
      <c r="E152" s="181">
        <f>'[9]MAL3T-2013A.XLS'!$I$508</f>
        <v>5</v>
      </c>
      <c r="F152" s="181">
        <f>'[9]MAL3T-2013A.XLS'!$I$509</f>
        <v>0</v>
      </c>
      <c r="G152" s="181">
        <f>'[9]MAL3T-2013A.XLS'!$I$510</f>
        <v>0</v>
      </c>
      <c r="H152" s="182">
        <f>'[9]MAL3T-2013A.XLS'!$I$511</f>
        <v>0</v>
      </c>
      <c r="I152" s="219">
        <f t="shared" si="8"/>
        <v>16.25</v>
      </c>
      <c r="J152" s="219">
        <f>'[9]MAL3T-2013A.XLS'!$I$513</f>
        <v>0</v>
      </c>
    </row>
    <row r="153" spans="1:19" x14ac:dyDescent="0.2">
      <c r="A153" s="12">
        <v>8</v>
      </c>
      <c r="B153" s="13" t="s">
        <v>10</v>
      </c>
      <c r="C153" s="180">
        <f>'[10]MAL3T-2013A.XLS'!$I$506</f>
        <v>15</v>
      </c>
      <c r="D153" s="181">
        <f>'[10]MAL3T-2013A.XLS'!$I$507</f>
        <v>0</v>
      </c>
      <c r="E153" s="181">
        <f>'[10]MAL3T-2013A.XLS'!$I$508</f>
        <v>6</v>
      </c>
      <c r="F153" s="181">
        <f>'[10]MAL3T-2013A.XLS'!$I$509</f>
        <v>0</v>
      </c>
      <c r="G153" s="181">
        <f>'[10]MAL3T-2013A.XLS'!$I$510</f>
        <v>1.5</v>
      </c>
      <c r="H153" s="182">
        <f>'[10]MAL3T-2013A.XLS'!$I$511</f>
        <v>0</v>
      </c>
      <c r="I153" s="219">
        <f t="shared" si="8"/>
        <v>22.5</v>
      </c>
      <c r="J153" s="219">
        <f>'[10]MAL3T-2013A.XLS'!$I$513</f>
        <v>0</v>
      </c>
    </row>
    <row r="154" spans="1:19" x14ac:dyDescent="0.2">
      <c r="A154" s="12">
        <v>9</v>
      </c>
      <c r="B154" s="13" t="s">
        <v>11</v>
      </c>
      <c r="C154" s="180">
        <f>'[11]MAL3T-2013A.XLS'!$I$506</f>
        <v>3.5</v>
      </c>
      <c r="D154" s="181">
        <f>'[11]MAL3T-2013A.XLS'!$I$507</f>
        <v>0</v>
      </c>
      <c r="E154" s="181">
        <f>'[11]MAL3T-2013A.XLS'!$I$508</f>
        <v>3</v>
      </c>
      <c r="F154" s="181">
        <f>'[11]MAL3T-2013A.XLS'!$I$509</f>
        <v>0</v>
      </c>
      <c r="G154" s="181">
        <f>'[11]MAL3T-2013A.XLS'!$I$510</f>
        <v>0</v>
      </c>
      <c r="H154" s="182">
        <f>'[11]MAL3T-2013A.XLS'!$I$511</f>
        <v>0</v>
      </c>
      <c r="I154" s="219">
        <f t="shared" si="8"/>
        <v>6.5</v>
      </c>
      <c r="J154" s="219">
        <f>'[11]MAL3T-2013A.XLS'!$I$513</f>
        <v>37.5</v>
      </c>
    </row>
    <row r="155" spans="1:19" x14ac:dyDescent="0.2">
      <c r="A155" s="12">
        <v>10</v>
      </c>
      <c r="B155" s="13" t="s">
        <v>12</v>
      </c>
      <c r="C155" s="180">
        <f>'[12]MAL3T-2013A.XLS'!$I$506</f>
        <v>3</v>
      </c>
      <c r="D155" s="181">
        <f>'[12]MAL3T-2013A.XLS'!$I$507</f>
        <v>0</v>
      </c>
      <c r="E155" s="181">
        <f>'[12]MAL3T-2013A.XLS'!$I$508</f>
        <v>2</v>
      </c>
      <c r="F155" s="181">
        <f>'[12]MAL3T-2013A.XLS'!$I$509</f>
        <v>0</v>
      </c>
      <c r="G155" s="181">
        <f>'[12]MAL3T-2013A.XLS'!$I$510</f>
        <v>3</v>
      </c>
      <c r="H155" s="182">
        <f>'[12]MAL3T-2013A.XLS'!$I$511</f>
        <v>0</v>
      </c>
      <c r="I155" s="219">
        <f t="shared" si="8"/>
        <v>8</v>
      </c>
      <c r="J155" s="219">
        <f>'[12]MAL3T-2013A.XLS'!$I$513</f>
        <v>5</v>
      </c>
    </row>
    <row r="156" spans="1:19" x14ac:dyDescent="0.2">
      <c r="A156" s="12">
        <v>11</v>
      </c>
      <c r="B156" s="13" t="s">
        <v>13</v>
      </c>
      <c r="C156" s="180">
        <f>'[13]MAL3T-2013A.XLS'!$I$506</f>
        <v>7.35</v>
      </c>
      <c r="D156" s="181">
        <f>'[13]MAL3T-2013A.XLS'!$I$507</f>
        <v>0</v>
      </c>
      <c r="E156" s="181">
        <f>'[13]MAL3T-2013A.XLS'!$I$508</f>
        <v>0</v>
      </c>
      <c r="F156" s="181">
        <f>'[13]MAL3T-2013A.XLS'!$I$509</f>
        <v>0</v>
      </c>
      <c r="G156" s="181">
        <f>'[13]MAL3T-2013A.XLS'!$I$510</f>
        <v>0</v>
      </c>
      <c r="H156" s="182">
        <f>'[13]MAL3T-2013A.XLS'!$I$511</f>
        <v>0</v>
      </c>
      <c r="I156" s="219">
        <f t="shared" si="8"/>
        <v>7.35</v>
      </c>
      <c r="J156" s="219">
        <f>'[13]MAL3T-2013A.XLS'!$I$513</f>
        <v>0</v>
      </c>
    </row>
    <row r="157" spans="1:19" x14ac:dyDescent="0.2">
      <c r="A157" s="12">
        <v>12</v>
      </c>
      <c r="B157" s="13" t="s">
        <v>14</v>
      </c>
      <c r="C157" s="180">
        <f>'[14]MAL3T-2013A.XLS'!$I$511</f>
        <v>7</v>
      </c>
      <c r="D157" s="181">
        <f>'[14]MAL3T-2013A.XLS'!$I$512</f>
        <v>0</v>
      </c>
      <c r="E157" s="181">
        <f>'[14]MAL3T-2013A.XLS'!$I$513</f>
        <v>3</v>
      </c>
      <c r="F157" s="181">
        <f>'[14]MAL3T-2013A.XLS'!$I$514</f>
        <v>0</v>
      </c>
      <c r="G157" s="181">
        <f>'[14]MAL3T-2013A.XLS'!$I$515</f>
        <v>0</v>
      </c>
      <c r="H157" s="182">
        <f>'[14]MAL3T-2013A.XLS'!$I$516</f>
        <v>0</v>
      </c>
      <c r="I157" s="219">
        <f t="shared" si="8"/>
        <v>10</v>
      </c>
      <c r="J157" s="219">
        <f>'[14]MAL3T-2013A.XLS'!$I$518</f>
        <v>0</v>
      </c>
    </row>
    <row r="158" spans="1:19" x14ac:dyDescent="0.2">
      <c r="A158" s="12">
        <v>13</v>
      </c>
      <c r="B158" s="13" t="s">
        <v>15</v>
      </c>
      <c r="C158" s="180">
        <f>'[15]MAL3T-2013A.XLS'!$I$507</f>
        <v>18.75</v>
      </c>
      <c r="D158" s="181">
        <f>'[15]MAL3T-2013A.XLS'!$I$508</f>
        <v>0</v>
      </c>
      <c r="E158" s="181">
        <f>'[15]MAL3T-2013A.XLS'!$I$509</f>
        <v>3</v>
      </c>
      <c r="F158" s="181">
        <f>'[15]MAL3T-2013A.XLS'!$I$510</f>
        <v>0</v>
      </c>
      <c r="G158" s="181">
        <f>'[15]MAL3T-2013A.XLS'!$I$511</f>
        <v>3</v>
      </c>
      <c r="H158" s="182">
        <f>'[15]MAL3T-2013A.XLS'!$I$512</f>
        <v>0</v>
      </c>
      <c r="I158" s="219">
        <f t="shared" si="8"/>
        <v>24.75</v>
      </c>
      <c r="J158" s="219">
        <f>'[15]MAL3T-2013A.XLS'!$I$514</f>
        <v>0</v>
      </c>
    </row>
    <row r="159" spans="1:19" x14ac:dyDescent="0.2">
      <c r="A159" s="12">
        <v>14</v>
      </c>
      <c r="B159" s="13" t="s">
        <v>16</v>
      </c>
      <c r="C159" s="180">
        <f>'[16]MAL3T-2013A.XLS'!$I$507</f>
        <v>22.5</v>
      </c>
      <c r="D159" s="181">
        <f>'[16]MAL3T-2013A.XLS'!$I$508</f>
        <v>3.75</v>
      </c>
      <c r="E159" s="181">
        <f>'[16]MAL3T-2013A.XLS'!$I$509</f>
        <v>3.75</v>
      </c>
      <c r="F159" s="181">
        <f>'[16]MAL3T-2013A.XLS'!$I$510</f>
        <v>0</v>
      </c>
      <c r="G159" s="181">
        <f>'[16]MAL3T-2013A.XLS'!$I$511</f>
        <v>0</v>
      </c>
      <c r="H159" s="182">
        <f>'[16]MAL3T-2013A.XLS'!$I$512</f>
        <v>0</v>
      </c>
      <c r="I159" s="219">
        <f t="shared" si="8"/>
        <v>30</v>
      </c>
      <c r="J159" s="219">
        <f>'[16]MAL3T-2013A.XLS'!$I$514</f>
        <v>0</v>
      </c>
    </row>
    <row r="160" spans="1:19" ht="12.75" thickBot="1" x14ac:dyDescent="0.25">
      <c r="A160" s="14">
        <v>15</v>
      </c>
      <c r="B160" s="15" t="s">
        <v>17</v>
      </c>
      <c r="C160" s="220">
        <f>'[17]MAL3T-2013A.XLS'!$I$512</f>
        <v>15</v>
      </c>
      <c r="D160" s="221">
        <f>'[17]MAL3T-2013A.XLS'!$I$513</f>
        <v>0</v>
      </c>
      <c r="E160" s="221">
        <f>'[17]MAL3T-2013A.XLS'!$I$514</f>
        <v>2</v>
      </c>
      <c r="F160" s="221">
        <f>'[17]MAL3T-2013A.XLS'!$I$515</f>
        <v>0</v>
      </c>
      <c r="G160" s="221">
        <f>'[17]MAL3T-2013A.XLS'!$I$516</f>
        <v>0</v>
      </c>
      <c r="H160" s="222">
        <f>'[17]MAL3T-2013A.XLS'!$I$517</f>
        <v>2</v>
      </c>
      <c r="I160" s="223">
        <f t="shared" si="8"/>
        <v>19</v>
      </c>
      <c r="J160" s="223">
        <f>'[17]MAL3T-2013A.XLS'!$I$519</f>
        <v>0</v>
      </c>
    </row>
    <row r="161" spans="1:10" s="20" customFormat="1" x14ac:dyDescent="0.2">
      <c r="A161" s="197"/>
      <c r="B161" s="198" t="s">
        <v>101</v>
      </c>
      <c r="C161" s="199">
        <f t="shared" ref="C161:J161" si="9">SUM(C146:C160)</f>
        <v>159.35</v>
      </c>
      <c r="D161" s="199">
        <f t="shared" si="9"/>
        <v>5.25</v>
      </c>
      <c r="E161" s="199">
        <f t="shared" si="9"/>
        <v>48.5</v>
      </c>
      <c r="F161" s="199">
        <f t="shared" si="9"/>
        <v>0</v>
      </c>
      <c r="G161" s="199">
        <f t="shared" si="9"/>
        <v>15.25</v>
      </c>
      <c r="H161" s="199">
        <f t="shared" si="9"/>
        <v>2</v>
      </c>
      <c r="I161" s="199">
        <f t="shared" si="9"/>
        <v>230.35</v>
      </c>
      <c r="J161" s="200">
        <f t="shared" si="9"/>
        <v>50</v>
      </c>
    </row>
    <row r="162" spans="1:10" s="20" customFormat="1" x14ac:dyDescent="0.2">
      <c r="A162" s="201"/>
      <c r="B162" s="204" t="s">
        <v>89</v>
      </c>
      <c r="C162" s="181">
        <v>174.6</v>
      </c>
      <c r="D162" s="181">
        <v>3.75</v>
      </c>
      <c r="E162" s="181">
        <v>46.25</v>
      </c>
      <c r="F162" s="181">
        <v>0</v>
      </c>
      <c r="G162" s="181">
        <v>18</v>
      </c>
      <c r="H162" s="181">
        <v>2.5</v>
      </c>
      <c r="I162" s="181">
        <v>245.1</v>
      </c>
      <c r="J162" s="182">
        <v>43</v>
      </c>
    </row>
    <row r="163" spans="1:10" s="20" customFormat="1" ht="12.75" thickBot="1" x14ac:dyDescent="0.25">
      <c r="A163" s="202"/>
      <c r="B163" s="206" t="s">
        <v>75</v>
      </c>
      <c r="C163" s="184">
        <v>162.35</v>
      </c>
      <c r="D163" s="184">
        <v>3.75</v>
      </c>
      <c r="E163" s="184">
        <v>51.75</v>
      </c>
      <c r="F163" s="184">
        <v>0</v>
      </c>
      <c r="G163" s="184">
        <v>20.25</v>
      </c>
      <c r="H163" s="184">
        <v>4</v>
      </c>
      <c r="I163" s="184">
        <v>242.1</v>
      </c>
      <c r="J163" s="185">
        <v>42.85</v>
      </c>
    </row>
    <row r="164" spans="1:10" s="20" customFormat="1" ht="12.75" thickBot="1" x14ac:dyDescent="0.25">
      <c r="A164" s="81"/>
      <c r="B164" s="208" t="s">
        <v>18</v>
      </c>
      <c r="C164" s="186">
        <v>152.55000000000001</v>
      </c>
      <c r="D164" s="187">
        <v>4.2</v>
      </c>
      <c r="E164" s="187">
        <v>65.8</v>
      </c>
      <c r="F164" s="187">
        <v>0</v>
      </c>
      <c r="G164" s="187">
        <v>19.75</v>
      </c>
      <c r="H164" s="188">
        <v>11</v>
      </c>
      <c r="I164" s="188">
        <v>253.29999999999998</v>
      </c>
      <c r="J164" s="188">
        <v>58.6</v>
      </c>
    </row>
    <row r="165" spans="1:10" s="20" customFormat="1" ht="19.5" customHeight="1" thickBot="1" x14ac:dyDescent="0.25">
      <c r="A165" s="16"/>
      <c r="B165" s="210" t="s">
        <v>112</v>
      </c>
      <c r="C165" s="191">
        <v>154.6</v>
      </c>
      <c r="D165" s="192">
        <v>4.2</v>
      </c>
      <c r="E165" s="192">
        <v>60.3</v>
      </c>
      <c r="F165" s="192">
        <v>0</v>
      </c>
      <c r="G165" s="192">
        <v>15.5</v>
      </c>
      <c r="H165" s="193">
        <v>11</v>
      </c>
      <c r="I165" s="193">
        <v>245.6</v>
      </c>
      <c r="J165" s="193">
        <v>66.349999999999994</v>
      </c>
    </row>
    <row r="166" spans="1:10" s="20" customFormat="1" ht="19.5" customHeight="1" thickBot="1" x14ac:dyDescent="0.25">
      <c r="A166" s="16"/>
      <c r="B166" s="210" t="s">
        <v>113</v>
      </c>
      <c r="C166" s="191">
        <v>158.85</v>
      </c>
      <c r="D166" s="192">
        <v>3.75</v>
      </c>
      <c r="E166" s="192">
        <v>55</v>
      </c>
      <c r="F166" s="192">
        <v>5</v>
      </c>
      <c r="G166" s="192">
        <v>18</v>
      </c>
      <c r="H166" s="193">
        <v>14.75</v>
      </c>
      <c r="I166" s="193">
        <v>255.35</v>
      </c>
      <c r="J166" s="193">
        <v>93.25</v>
      </c>
    </row>
    <row r="167" spans="1:10" s="20" customFormat="1" ht="19.5" customHeight="1" thickBot="1" x14ac:dyDescent="0.25">
      <c r="A167" s="16"/>
      <c r="B167" s="210" t="s">
        <v>114</v>
      </c>
      <c r="C167" s="191">
        <v>172.85</v>
      </c>
      <c r="D167" s="192">
        <v>3.75</v>
      </c>
      <c r="E167" s="192">
        <v>62.75</v>
      </c>
      <c r="F167" s="192">
        <v>0</v>
      </c>
      <c r="G167" s="192">
        <v>10.5</v>
      </c>
      <c r="H167" s="193">
        <v>14</v>
      </c>
      <c r="I167" s="193">
        <v>263.85000000000002</v>
      </c>
      <c r="J167" s="193">
        <v>76.849999999999994</v>
      </c>
    </row>
    <row r="168" spans="1:10" s="20" customFormat="1" ht="19.5" customHeight="1" thickBot="1" x14ac:dyDescent="0.25">
      <c r="A168" s="16"/>
      <c r="B168" s="210" t="s">
        <v>115</v>
      </c>
      <c r="C168" s="191">
        <v>171.76</v>
      </c>
      <c r="D168" s="192">
        <v>5.25</v>
      </c>
      <c r="E168" s="192">
        <v>64.25</v>
      </c>
      <c r="F168" s="192">
        <v>0</v>
      </c>
      <c r="G168" s="192">
        <v>14.25</v>
      </c>
      <c r="H168" s="193">
        <v>14</v>
      </c>
      <c r="I168" s="193">
        <v>269.51</v>
      </c>
      <c r="J168" s="193">
        <v>83.35</v>
      </c>
    </row>
    <row r="169" spans="1:10" s="20" customFormat="1" ht="19.5" customHeight="1" thickBot="1" x14ac:dyDescent="0.25">
      <c r="A169" s="16"/>
      <c r="B169" s="210" t="s">
        <v>116</v>
      </c>
      <c r="C169" s="191">
        <v>193.75</v>
      </c>
      <c r="D169" s="192">
        <v>4.5</v>
      </c>
      <c r="E169" s="192">
        <v>57.5</v>
      </c>
      <c r="F169" s="192">
        <v>0</v>
      </c>
      <c r="G169" s="192">
        <v>10.5</v>
      </c>
      <c r="H169" s="193">
        <v>13.5</v>
      </c>
      <c r="I169" s="193">
        <v>279.75</v>
      </c>
      <c r="J169" s="193">
        <v>61</v>
      </c>
    </row>
    <row r="170" spans="1:10" x14ac:dyDescent="0.2">
      <c r="A170" s="171"/>
    </row>
    <row r="171" spans="1:10" x14ac:dyDescent="0.2">
      <c r="A171" s="171" t="s">
        <v>134</v>
      </c>
    </row>
    <row r="172" spans="1:10" x14ac:dyDescent="0.2">
      <c r="A172" s="171" t="s">
        <v>135</v>
      </c>
    </row>
    <row r="177" spans="1:19" s="5" customFormat="1" ht="26.25" customHeight="1" thickBot="1" x14ac:dyDescent="0.25">
      <c r="A177" s="150" t="s">
        <v>140</v>
      </c>
      <c r="M177" s="1"/>
      <c r="N177" s="1"/>
      <c r="O177" s="1"/>
      <c r="P177" s="1"/>
      <c r="Q177" s="1"/>
      <c r="R177" s="1"/>
      <c r="S177" s="1"/>
    </row>
    <row r="178" spans="1:19" s="5" customFormat="1" ht="81.75" customHeight="1" thickBot="1" x14ac:dyDescent="0.25">
      <c r="A178" s="6" t="s">
        <v>1</v>
      </c>
      <c r="B178" s="7" t="s">
        <v>2</v>
      </c>
      <c r="C178" s="6" t="s">
        <v>124</v>
      </c>
      <c r="D178" s="6" t="s">
        <v>125</v>
      </c>
      <c r="E178" s="6" t="s">
        <v>126</v>
      </c>
      <c r="F178" s="6" t="s">
        <v>127</v>
      </c>
      <c r="G178" s="6" t="s">
        <v>128</v>
      </c>
      <c r="H178" s="172" t="s">
        <v>129</v>
      </c>
      <c r="I178" s="172" t="s">
        <v>130</v>
      </c>
      <c r="J178" s="172" t="s">
        <v>131</v>
      </c>
      <c r="M178" s="1"/>
      <c r="N178" s="1"/>
      <c r="O178" s="1"/>
      <c r="P178" s="1"/>
      <c r="Q178" s="1"/>
      <c r="R178" s="1"/>
      <c r="S178" s="1"/>
    </row>
    <row r="179" spans="1:19" ht="12.95" customHeight="1" x14ac:dyDescent="0.2">
      <c r="A179" s="10">
        <v>1</v>
      </c>
      <c r="B179" s="11" t="s">
        <v>3</v>
      </c>
      <c r="C179" s="175">
        <f>'[3]MAL3T-2013A.XLS'!$J$517</f>
        <v>150</v>
      </c>
      <c r="D179" s="176">
        <f>'[3]MAL3T-2013A.XLS'!$J$518</f>
        <v>0</v>
      </c>
      <c r="E179" s="176">
        <f>'[3]MAL3T-2013A.XLS'!$J$519</f>
        <v>0</v>
      </c>
      <c r="F179" s="176">
        <f>'[3]MAL3T-2013A.XLS'!$J$520</f>
        <v>0</v>
      </c>
      <c r="G179" s="176">
        <f>'[3]MAL3T-2013A.XLS'!$J$521</f>
        <v>0</v>
      </c>
      <c r="H179" s="177">
        <f>'[3]MAL3T-2013A.XLS'!$J$522</f>
        <v>37.5</v>
      </c>
      <c r="I179" s="218">
        <f t="shared" ref="I179:I193" si="10">SUM(C179:H179)</f>
        <v>187.5</v>
      </c>
      <c r="J179" s="218">
        <f>'[3]MAL3T-2013A.XLS'!$J$524</f>
        <v>0</v>
      </c>
    </row>
    <row r="180" spans="1:19" ht="12.95" customHeight="1" x14ac:dyDescent="0.2">
      <c r="A180" s="12">
        <v>2</v>
      </c>
      <c r="B180" s="13" t="s">
        <v>4</v>
      </c>
      <c r="C180" s="180">
        <f>'[4]MAL3T-2013A.XLS'!$J$506</f>
        <v>51</v>
      </c>
      <c r="D180" s="181">
        <f>'[4]MAL3T-2013A.XLS'!$J$507</f>
        <v>7.75</v>
      </c>
      <c r="E180" s="181">
        <f>'[4]MAL3T-2013A.XLS'!$J$508</f>
        <v>6.75</v>
      </c>
      <c r="F180" s="181">
        <f>'[4]MAL3T-2013A.XLS'!$J$509</f>
        <v>36</v>
      </c>
      <c r="G180" s="181">
        <f>'[4]MAL3T-2013A.XLS'!$J$510</f>
        <v>2</v>
      </c>
      <c r="H180" s="182">
        <f>'[4]MAL3T-2013A.XLS'!$J$511</f>
        <v>7.5</v>
      </c>
      <c r="I180" s="219">
        <f t="shared" si="10"/>
        <v>111</v>
      </c>
      <c r="J180" s="219">
        <f>'[4]MAL3T-2013A.XLS'!$J$513</f>
        <v>0</v>
      </c>
    </row>
    <row r="181" spans="1:19" x14ac:dyDescent="0.2">
      <c r="A181" s="12">
        <v>3</v>
      </c>
      <c r="B181" s="13" t="s">
        <v>5</v>
      </c>
      <c r="C181" s="180">
        <f>'[5]MAL3T-2013A.XLS'!$J$506</f>
        <v>37.5</v>
      </c>
      <c r="D181" s="181">
        <f>'[5]MAL3T-2013A.XLS'!$J$507</f>
        <v>0</v>
      </c>
      <c r="E181" s="181">
        <f>'[5]MAL3T-2013A.XLS'!$J$508</f>
        <v>0</v>
      </c>
      <c r="F181" s="181">
        <f>'[5]MAL3T-2013A.XLS'!$J$509</f>
        <v>0</v>
      </c>
      <c r="G181" s="181">
        <f>'[5]MAL3T-2013A.XLS'!$J$510</f>
        <v>0</v>
      </c>
      <c r="H181" s="182">
        <f>'[5]MAL3T-2013A.XLS'!$J$511</f>
        <v>0</v>
      </c>
      <c r="I181" s="219">
        <f t="shared" si="10"/>
        <v>37.5</v>
      </c>
      <c r="J181" s="219">
        <f>'[5]MAL3T-2013A.XLS'!$J$513</f>
        <v>0</v>
      </c>
    </row>
    <row r="182" spans="1:19" x14ac:dyDescent="0.2">
      <c r="A182" s="12">
        <v>4</v>
      </c>
      <c r="B182" s="13" t="s">
        <v>6</v>
      </c>
      <c r="C182" s="180">
        <f>'[6]MAL3T-2013A.XLS'!$J$509</f>
        <v>0</v>
      </c>
      <c r="D182" s="181">
        <f>'[6]MAL3T-2013A.XLS'!$J$510</f>
        <v>0</v>
      </c>
      <c r="E182" s="181">
        <f>'[6]MAL3T-2013A.XLS'!$J$511</f>
        <v>0.5</v>
      </c>
      <c r="F182" s="181">
        <f>'[6]MAL3T-2013A.XLS'!$J$512</f>
        <v>0</v>
      </c>
      <c r="G182" s="181">
        <f>'[6]MAL3T-2013A.XLS'!$J$513</f>
        <v>0</v>
      </c>
      <c r="H182" s="182">
        <f>'[6]MAL3T-2013A.XLS'!$J$514</f>
        <v>0</v>
      </c>
      <c r="I182" s="219">
        <f t="shared" si="10"/>
        <v>0.5</v>
      </c>
      <c r="J182" s="219">
        <f>'[6]MAL3T-2013A.XLS'!$J$516</f>
        <v>0</v>
      </c>
    </row>
    <row r="183" spans="1:19" x14ac:dyDescent="0.2">
      <c r="A183" s="12">
        <v>5</v>
      </c>
      <c r="B183" s="13" t="s">
        <v>7</v>
      </c>
      <c r="C183" s="180">
        <f>'[7]MAL3T-2013A.XLS'!$J$561</f>
        <v>37.5</v>
      </c>
      <c r="D183" s="181">
        <f>'[7]MAL3T-2013A.XLS'!$J$562</f>
        <v>0</v>
      </c>
      <c r="E183" s="181">
        <f>'[7]MAL3T-2013A.XLS'!$J$563</f>
        <v>0</v>
      </c>
      <c r="F183" s="181">
        <f>'[7]MAL3T-2013A.XLS'!$J$564</f>
        <v>0</v>
      </c>
      <c r="G183" s="181">
        <f>'[7]MAL3T-2013A.XLS'!$J$565</f>
        <v>0</v>
      </c>
      <c r="H183" s="182">
        <f>'[7]MAL3T-2013A.XLS'!$J$566</f>
        <v>0</v>
      </c>
      <c r="I183" s="219">
        <f t="shared" si="10"/>
        <v>37.5</v>
      </c>
      <c r="J183" s="219">
        <f>'[7]MAL3T-2013A.XLS'!$J$568</f>
        <v>0</v>
      </c>
    </row>
    <row r="184" spans="1:19" x14ac:dyDescent="0.2">
      <c r="A184" s="12">
        <v>6</v>
      </c>
      <c r="B184" s="13" t="s">
        <v>8</v>
      </c>
      <c r="C184" s="180">
        <f>'[8]MAL3T-2013A.XLS'!$J$506</f>
        <v>15</v>
      </c>
      <c r="D184" s="181">
        <f>'[8]MAL3T-2013A.XLS'!$J$507</f>
        <v>0</v>
      </c>
      <c r="E184" s="181">
        <f>'[8]MAL3T-2013A.XLS'!$J$508</f>
        <v>0</v>
      </c>
      <c r="F184" s="181">
        <f>'[8]MAL3T-2013A.XLS'!$J$509</f>
        <v>0</v>
      </c>
      <c r="G184" s="181">
        <f>'[8]MAL3T-2013A.XLS'!$J$510</f>
        <v>20</v>
      </c>
      <c r="H184" s="182">
        <f>'[8]MAL3T-2013A.XLS'!$J$511</f>
        <v>0</v>
      </c>
      <c r="I184" s="219">
        <f t="shared" si="10"/>
        <v>35</v>
      </c>
      <c r="J184" s="219">
        <f>'[8]MAL3T-2013A.XLS'!$J$513</f>
        <v>0</v>
      </c>
    </row>
    <row r="185" spans="1:19" x14ac:dyDescent="0.2">
      <c r="A185" s="12">
        <v>7</v>
      </c>
      <c r="B185" s="13" t="s">
        <v>9</v>
      </c>
      <c r="C185" s="180">
        <f>'[9]MAL3T-2013A.XLS'!$J$506</f>
        <v>52.5</v>
      </c>
      <c r="D185" s="181">
        <f>'[9]MAL3T-2013A.XLS'!$J$507</f>
        <v>0</v>
      </c>
      <c r="E185" s="181">
        <f>'[9]MAL3T-2013A.XLS'!$J$508</f>
        <v>0</v>
      </c>
      <c r="F185" s="181">
        <f>'[9]MAL3T-2013A.XLS'!$J$509</f>
        <v>0</v>
      </c>
      <c r="G185" s="181">
        <f>'[9]MAL3T-2013A.XLS'!$J$510</f>
        <v>0</v>
      </c>
      <c r="H185" s="182">
        <f>'[9]MAL3T-2013A.XLS'!$J$511</f>
        <v>0</v>
      </c>
      <c r="I185" s="219">
        <f t="shared" si="10"/>
        <v>52.5</v>
      </c>
      <c r="J185" s="219">
        <f>'[9]MAL3T-2013A.XLS'!$J$513</f>
        <v>0</v>
      </c>
    </row>
    <row r="186" spans="1:19" x14ac:dyDescent="0.2">
      <c r="A186" s="12">
        <v>8</v>
      </c>
      <c r="B186" s="13" t="s">
        <v>10</v>
      </c>
      <c r="C186" s="180">
        <f>'[10]MAL3T-2013A.XLS'!$J$506</f>
        <v>37.5</v>
      </c>
      <c r="D186" s="181">
        <f>'[10]MAL3T-2013A.XLS'!$J$507</f>
        <v>0</v>
      </c>
      <c r="E186" s="181">
        <f>'[10]MAL3T-2013A.XLS'!$J$508</f>
        <v>0</v>
      </c>
      <c r="F186" s="181">
        <f>'[10]MAL3T-2013A.XLS'!$J$509</f>
        <v>0</v>
      </c>
      <c r="G186" s="181">
        <f>'[10]MAL3T-2013A.XLS'!$J$510</f>
        <v>0</v>
      </c>
      <c r="H186" s="182">
        <f>'[10]MAL3T-2013A.XLS'!$J$511</f>
        <v>0</v>
      </c>
      <c r="I186" s="219">
        <f t="shared" si="10"/>
        <v>37.5</v>
      </c>
      <c r="J186" s="219">
        <f>'[10]MAL3T-2013A.XLS'!$J$513</f>
        <v>0</v>
      </c>
    </row>
    <row r="187" spans="1:19" x14ac:dyDescent="0.2">
      <c r="A187" s="12">
        <v>9</v>
      </c>
      <c r="B187" s="13" t="s">
        <v>11</v>
      </c>
      <c r="C187" s="180">
        <f>'[11]MAL3T-2013A.XLS'!$J$506</f>
        <v>50</v>
      </c>
      <c r="D187" s="181">
        <f>'[11]MAL3T-2013A.XLS'!$J$507</f>
        <v>0</v>
      </c>
      <c r="E187" s="181">
        <f>'[11]MAL3T-2013A.XLS'!$J$508</f>
        <v>0</v>
      </c>
      <c r="F187" s="181">
        <f>'[11]MAL3T-2013A.XLS'!$J$509</f>
        <v>0</v>
      </c>
      <c r="G187" s="181">
        <f>'[11]MAL3T-2013A.XLS'!$J$510</f>
        <v>0</v>
      </c>
      <c r="H187" s="182">
        <f>'[11]MAL3T-2013A.XLS'!$J$511</f>
        <v>0</v>
      </c>
      <c r="I187" s="219">
        <f t="shared" si="10"/>
        <v>50</v>
      </c>
      <c r="J187" s="219">
        <f>'[11]MAL3T-2013A.XLS'!$J$513</f>
        <v>0</v>
      </c>
    </row>
    <row r="188" spans="1:19" x14ac:dyDescent="0.2">
      <c r="A188" s="12">
        <v>10</v>
      </c>
      <c r="B188" s="13" t="s">
        <v>12</v>
      </c>
      <c r="C188" s="180">
        <f>'[12]MAL3T-2013A.XLS'!$J$506</f>
        <v>37.5</v>
      </c>
      <c r="D188" s="181">
        <f>'[12]MAL3T-2013A.XLS'!$J$507</f>
        <v>0</v>
      </c>
      <c r="E188" s="181">
        <f>'[12]MAL3T-2013A.XLS'!$J$508</f>
        <v>0</v>
      </c>
      <c r="F188" s="181">
        <f>'[12]MAL3T-2013A.XLS'!$J$509</f>
        <v>0</v>
      </c>
      <c r="G188" s="181">
        <f>'[12]MAL3T-2013A.XLS'!$J$510</f>
        <v>0</v>
      </c>
      <c r="H188" s="182">
        <f>'[12]MAL3T-2013A.XLS'!$J$511</f>
        <v>0</v>
      </c>
      <c r="I188" s="219">
        <f t="shared" si="10"/>
        <v>37.5</v>
      </c>
      <c r="J188" s="219">
        <f>'[12]MAL3T-2013A.XLS'!$J$513</f>
        <v>0</v>
      </c>
    </row>
    <row r="189" spans="1:19" x14ac:dyDescent="0.2">
      <c r="A189" s="12">
        <v>11</v>
      </c>
      <c r="B189" s="13" t="s">
        <v>13</v>
      </c>
      <c r="C189" s="180">
        <f>'[13]MAL3T-2013A.XLS'!$J$506</f>
        <v>37.5</v>
      </c>
      <c r="D189" s="181">
        <f>'[13]MAL3T-2013A.XLS'!$J$507</f>
        <v>0</v>
      </c>
      <c r="E189" s="181">
        <f>'[13]MAL3T-2013A.XLS'!$J$508</f>
        <v>0</v>
      </c>
      <c r="F189" s="181">
        <f>'[13]MAL3T-2013A.XLS'!$J$509</f>
        <v>0</v>
      </c>
      <c r="G189" s="181">
        <f>'[13]MAL3T-2013A.XLS'!$J$510</f>
        <v>0</v>
      </c>
      <c r="H189" s="182">
        <f>'[13]MAL3T-2013A.XLS'!$J$511</f>
        <v>0</v>
      </c>
      <c r="I189" s="219">
        <f t="shared" si="10"/>
        <v>37.5</v>
      </c>
      <c r="J189" s="219">
        <f>'[13]MAL3T-2013A.XLS'!$J$513</f>
        <v>0</v>
      </c>
    </row>
    <row r="190" spans="1:19" x14ac:dyDescent="0.2">
      <c r="A190" s="12">
        <v>12</v>
      </c>
      <c r="B190" s="13" t="s">
        <v>14</v>
      </c>
      <c r="C190" s="180">
        <f>'[14]MAL3T-2013A.XLS'!$J$511</f>
        <v>37.5</v>
      </c>
      <c r="D190" s="181">
        <f>'[14]MAL3T-2013A.XLS'!$J$512</f>
        <v>0</v>
      </c>
      <c r="E190" s="181">
        <f>'[14]MAL3T-2013A.XLS'!$J$513</f>
        <v>0</v>
      </c>
      <c r="F190" s="181">
        <f>'[14]MAL3T-2013A.XLS'!$J$514</f>
        <v>0</v>
      </c>
      <c r="G190" s="181">
        <f>'[14]MAL3T-2013A.XLS'!$J$515</f>
        <v>37.5</v>
      </c>
      <c r="H190" s="182">
        <f>'[14]MAL3T-2013A.XLS'!$J$516</f>
        <v>0</v>
      </c>
      <c r="I190" s="219">
        <f t="shared" si="10"/>
        <v>75</v>
      </c>
      <c r="J190" s="219">
        <f>'[14]MAL3T-2013A.XLS'!$J$518</f>
        <v>0</v>
      </c>
    </row>
    <row r="191" spans="1:19" x14ac:dyDescent="0.2">
      <c r="A191" s="12">
        <v>13</v>
      </c>
      <c r="B191" s="13" t="s">
        <v>15</v>
      </c>
      <c r="C191" s="180">
        <f>'[15]MAL3T-2013A.XLS'!$J$507</f>
        <v>90</v>
      </c>
      <c r="D191" s="181">
        <f>'[15]MAL3T-2013A.XLS'!$J$508</f>
        <v>0</v>
      </c>
      <c r="E191" s="181">
        <f>'[15]MAL3T-2013A.XLS'!$J$509</f>
        <v>0</v>
      </c>
      <c r="F191" s="181">
        <f>'[15]MAL3T-2013A.XLS'!$J$510</f>
        <v>0</v>
      </c>
      <c r="G191" s="181">
        <f>'[15]MAL3T-2013A.XLS'!$J$511</f>
        <v>0</v>
      </c>
      <c r="H191" s="182">
        <f>'[15]MAL3T-2013A.XLS'!$J$512</f>
        <v>0</v>
      </c>
      <c r="I191" s="219">
        <f t="shared" si="10"/>
        <v>90</v>
      </c>
      <c r="J191" s="219">
        <f>'[15]MAL3T-2013A.XLS'!$J$514</f>
        <v>0</v>
      </c>
    </row>
    <row r="192" spans="1:19" x14ac:dyDescent="0.2">
      <c r="A192" s="12">
        <v>14</v>
      </c>
      <c r="B192" s="13" t="s">
        <v>16</v>
      </c>
      <c r="C192" s="180">
        <f>'[16]MAL3T-2013A.XLS'!$J$507</f>
        <v>60</v>
      </c>
      <c r="D192" s="181">
        <f>'[16]MAL3T-2013A.XLS'!$J$508</f>
        <v>0</v>
      </c>
      <c r="E192" s="181">
        <f>'[16]MAL3T-2013A.XLS'!$J$509</f>
        <v>0</v>
      </c>
      <c r="F192" s="181">
        <f>'[16]MAL3T-2013A.XLS'!$J$510</f>
        <v>0</v>
      </c>
      <c r="G192" s="181">
        <f>'[16]MAL3T-2013A.XLS'!$J$511</f>
        <v>0</v>
      </c>
      <c r="H192" s="182">
        <f>'[16]MAL3T-2013A.XLS'!$J$512</f>
        <v>0</v>
      </c>
      <c r="I192" s="219">
        <f t="shared" si="10"/>
        <v>60</v>
      </c>
      <c r="J192" s="219">
        <f>'[16]MAL3T-2013A.XLS'!$J$514</f>
        <v>0</v>
      </c>
    </row>
    <row r="193" spans="1:10" ht="12.75" thickBot="1" x14ac:dyDescent="0.25">
      <c r="A193" s="14">
        <v>15</v>
      </c>
      <c r="B193" s="15" t="s">
        <v>17</v>
      </c>
      <c r="C193" s="220">
        <f>'[17]MAL3T-2013A.XLS'!$J$512</f>
        <v>75</v>
      </c>
      <c r="D193" s="221">
        <f>'[17]MAL3T-2013A.XLS'!$J$513</f>
        <v>0</v>
      </c>
      <c r="E193" s="221">
        <f>'[17]MAL3T-2013A.XLS'!$J$514</f>
        <v>0</v>
      </c>
      <c r="F193" s="221">
        <f>'[17]MAL3T-2013A.XLS'!$J$515</f>
        <v>0</v>
      </c>
      <c r="G193" s="221">
        <f>'[17]MAL3T-2013A.XLS'!$J$516</f>
        <v>0</v>
      </c>
      <c r="H193" s="222">
        <f>'[17]MAL3T-2013A.XLS'!$J$517</f>
        <v>15</v>
      </c>
      <c r="I193" s="223">
        <f t="shared" si="10"/>
        <v>90</v>
      </c>
      <c r="J193" s="223">
        <f>'[17]MAL3T-2013A.XLS'!$J$519</f>
        <v>0</v>
      </c>
    </row>
    <row r="194" spans="1:10" s="20" customFormat="1" x14ac:dyDescent="0.2">
      <c r="A194" s="197"/>
      <c r="B194" s="198" t="s">
        <v>101</v>
      </c>
      <c r="C194" s="199">
        <f>SUM(C179:C193)</f>
        <v>768.5</v>
      </c>
      <c r="D194" s="199">
        <f t="shared" ref="D194:J194" si="11">SUM(D179:D193)</f>
        <v>7.75</v>
      </c>
      <c r="E194" s="199">
        <f t="shared" si="11"/>
        <v>7.25</v>
      </c>
      <c r="F194" s="199">
        <f t="shared" si="11"/>
        <v>36</v>
      </c>
      <c r="G194" s="199">
        <f t="shared" si="11"/>
        <v>59.5</v>
      </c>
      <c r="H194" s="199">
        <f t="shared" si="11"/>
        <v>60</v>
      </c>
      <c r="I194" s="199">
        <f t="shared" si="11"/>
        <v>939</v>
      </c>
      <c r="J194" s="200">
        <f t="shared" si="11"/>
        <v>0</v>
      </c>
    </row>
    <row r="195" spans="1:10" s="20" customFormat="1" x14ac:dyDescent="0.2">
      <c r="A195" s="203"/>
      <c r="B195" s="204" t="s">
        <v>89</v>
      </c>
      <c r="C195" s="181">
        <v>701</v>
      </c>
      <c r="D195" s="181">
        <v>4.75</v>
      </c>
      <c r="E195" s="181">
        <v>22.5</v>
      </c>
      <c r="F195" s="181">
        <v>36.42</v>
      </c>
      <c r="G195" s="181">
        <v>64.25</v>
      </c>
      <c r="H195" s="181">
        <v>7.5</v>
      </c>
      <c r="I195" s="181">
        <v>836.42</v>
      </c>
      <c r="J195" s="182">
        <v>37.5</v>
      </c>
    </row>
    <row r="196" spans="1:10" s="20" customFormat="1" ht="12.75" thickBot="1" x14ac:dyDescent="0.25">
      <c r="A196" s="205"/>
      <c r="B196" s="206" t="s">
        <v>75</v>
      </c>
      <c r="C196" s="184">
        <v>715</v>
      </c>
      <c r="D196" s="184">
        <v>0</v>
      </c>
      <c r="E196" s="184">
        <v>12.5</v>
      </c>
      <c r="F196" s="184">
        <v>51.15</v>
      </c>
      <c r="G196" s="184">
        <v>56.25</v>
      </c>
      <c r="H196" s="184">
        <v>12.5</v>
      </c>
      <c r="I196" s="184">
        <v>847.4</v>
      </c>
      <c r="J196" s="185">
        <v>56.25</v>
      </c>
    </row>
    <row r="197" spans="1:10" s="20" customFormat="1" ht="12.75" thickBot="1" x14ac:dyDescent="0.25">
      <c r="A197" s="207"/>
      <c r="B197" s="208" t="s">
        <v>18</v>
      </c>
      <c r="C197" s="186">
        <v>761.25</v>
      </c>
      <c r="D197" s="187">
        <v>18.75</v>
      </c>
      <c r="E197" s="187">
        <v>0</v>
      </c>
      <c r="F197" s="187">
        <v>52.4</v>
      </c>
      <c r="G197" s="187">
        <v>46.87</v>
      </c>
      <c r="H197" s="188">
        <v>28.85</v>
      </c>
      <c r="I197" s="188">
        <v>908.12</v>
      </c>
      <c r="J197" s="188">
        <v>56.25</v>
      </c>
    </row>
    <row r="198" spans="1:10" s="20" customFormat="1" ht="12.75" thickBot="1" x14ac:dyDescent="0.25">
      <c r="A198" s="209"/>
      <c r="B198" s="210" t="s">
        <v>112</v>
      </c>
      <c r="C198" s="191">
        <v>783.75</v>
      </c>
      <c r="D198" s="192">
        <v>0</v>
      </c>
      <c r="E198" s="192">
        <v>0</v>
      </c>
      <c r="F198" s="192">
        <v>18</v>
      </c>
      <c r="G198" s="192">
        <v>65.55</v>
      </c>
      <c r="H198" s="193">
        <v>0</v>
      </c>
      <c r="I198" s="193">
        <v>867.3</v>
      </c>
      <c r="J198" s="193">
        <v>37.5</v>
      </c>
    </row>
    <row r="199" spans="1:10" s="20" customFormat="1" ht="12.75" thickBot="1" x14ac:dyDescent="0.25">
      <c r="A199" s="209"/>
      <c r="B199" s="210" t="s">
        <v>113</v>
      </c>
      <c r="C199" s="191">
        <v>667.5</v>
      </c>
      <c r="D199" s="192">
        <v>0</v>
      </c>
      <c r="E199" s="192">
        <v>0</v>
      </c>
      <c r="F199" s="192">
        <v>0</v>
      </c>
      <c r="G199" s="192">
        <v>137.5</v>
      </c>
      <c r="H199" s="193">
        <v>15</v>
      </c>
      <c r="I199" s="193">
        <v>820</v>
      </c>
      <c r="J199" s="193">
        <v>15</v>
      </c>
    </row>
    <row r="200" spans="1:10" s="20" customFormat="1" ht="12.75" thickBot="1" x14ac:dyDescent="0.25">
      <c r="A200" s="209"/>
      <c r="B200" s="210" t="s">
        <v>114</v>
      </c>
      <c r="C200" s="191">
        <v>609.75</v>
      </c>
      <c r="D200" s="192">
        <v>0</v>
      </c>
      <c r="E200" s="192">
        <v>0</v>
      </c>
      <c r="F200" s="192">
        <v>22.5</v>
      </c>
      <c r="G200" s="192">
        <v>110.5</v>
      </c>
      <c r="H200" s="193">
        <v>15</v>
      </c>
      <c r="I200" s="193">
        <v>757.75</v>
      </c>
      <c r="J200" s="193">
        <v>15</v>
      </c>
    </row>
    <row r="201" spans="1:10" s="20" customFormat="1" ht="12.75" thickBot="1" x14ac:dyDescent="0.25">
      <c r="A201" s="209"/>
      <c r="B201" s="210" t="s">
        <v>115</v>
      </c>
      <c r="C201" s="191">
        <v>624.75</v>
      </c>
      <c r="D201" s="192">
        <v>0</v>
      </c>
      <c r="E201" s="192">
        <v>0</v>
      </c>
      <c r="F201" s="192">
        <v>22.5</v>
      </c>
      <c r="G201" s="192">
        <v>70.5</v>
      </c>
      <c r="H201" s="193">
        <v>15</v>
      </c>
      <c r="I201" s="193">
        <v>732.75</v>
      </c>
      <c r="J201" s="193">
        <v>0</v>
      </c>
    </row>
    <row r="202" spans="1:10" s="20" customFormat="1" ht="12.75" thickBot="1" x14ac:dyDescent="0.25">
      <c r="A202" s="209"/>
      <c r="B202" s="210" t="s">
        <v>116</v>
      </c>
      <c r="C202" s="191">
        <v>573.75</v>
      </c>
      <c r="D202" s="192">
        <v>0</v>
      </c>
      <c r="E202" s="192">
        <v>0</v>
      </c>
      <c r="F202" s="192">
        <v>28.8</v>
      </c>
      <c r="G202" s="192">
        <v>52.5</v>
      </c>
      <c r="H202" s="193">
        <v>15</v>
      </c>
      <c r="I202" s="193">
        <v>670.05</v>
      </c>
      <c r="J202" s="193">
        <v>0</v>
      </c>
    </row>
    <row r="203" spans="1:10" x14ac:dyDescent="0.2">
      <c r="A203" s="171"/>
    </row>
    <row r="204" spans="1:10" x14ac:dyDescent="0.2">
      <c r="A204" s="171" t="s">
        <v>134</v>
      </c>
    </row>
    <row r="205" spans="1:10" x14ac:dyDescent="0.2">
      <c r="A205" s="171" t="s">
        <v>135</v>
      </c>
    </row>
  </sheetData>
  <pageMargins left="0.7" right="0.7" top="0.78740157499999996" bottom="0.78740157499999996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AF23"/>
  <sheetViews>
    <sheetView workbookViewId="0"/>
  </sheetViews>
  <sheetFormatPr baseColWidth="10" defaultColWidth="11.42578125" defaultRowHeight="12.75" x14ac:dyDescent="0.2"/>
  <cols>
    <col min="1" max="1" width="25.7109375" style="110" customWidth="1"/>
    <col min="2" max="2" width="10.7109375" style="75" customWidth="1"/>
    <col min="3" max="18" width="8.7109375" style="76" customWidth="1"/>
    <col min="19" max="16384" width="11.42578125" style="110"/>
  </cols>
  <sheetData>
    <row r="1" spans="1:32" x14ac:dyDescent="0.2">
      <c r="A1" s="64" t="s">
        <v>94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T1" s="111"/>
    </row>
    <row r="2" spans="1:32" x14ac:dyDescent="0.2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T2" s="112"/>
    </row>
    <row r="3" spans="1:32" s="113" customFormat="1" ht="18" customHeight="1" x14ac:dyDescent="0.2">
      <c r="A3" s="67"/>
      <c r="B3" s="68" t="s">
        <v>43</v>
      </c>
      <c r="C3" s="69" t="s">
        <v>44</v>
      </c>
      <c r="D3" s="69" t="s">
        <v>45</v>
      </c>
      <c r="E3" s="69" t="s">
        <v>46</v>
      </c>
      <c r="F3" s="69" t="s">
        <v>47</v>
      </c>
      <c r="G3" s="69" t="s">
        <v>48</v>
      </c>
      <c r="H3" s="69" t="s">
        <v>49</v>
      </c>
      <c r="I3" s="69" t="s">
        <v>50</v>
      </c>
      <c r="J3" s="69" t="s">
        <v>51</v>
      </c>
      <c r="K3" s="69" t="s">
        <v>52</v>
      </c>
      <c r="L3" s="69" t="s">
        <v>53</v>
      </c>
      <c r="M3" s="69" t="s">
        <v>54</v>
      </c>
      <c r="N3" s="69" t="s">
        <v>85</v>
      </c>
      <c r="O3" s="69" t="s">
        <v>86</v>
      </c>
      <c r="P3" s="69" t="s">
        <v>87</v>
      </c>
      <c r="Q3" s="69" t="s">
        <v>88</v>
      </c>
      <c r="R3" s="69" t="s">
        <v>55</v>
      </c>
      <c r="U3"/>
      <c r="V3"/>
      <c r="W3"/>
      <c r="X3"/>
      <c r="Y3"/>
      <c r="Z3"/>
      <c r="AA3"/>
      <c r="AB3"/>
      <c r="AC3"/>
      <c r="AD3"/>
      <c r="AE3"/>
      <c r="AF3"/>
    </row>
    <row r="4" spans="1:32" ht="18" customHeight="1" x14ac:dyDescent="0.2">
      <c r="A4" s="70" t="s">
        <v>56</v>
      </c>
      <c r="B4" s="114">
        <f>SUM(B5:B20)</f>
        <v>624072</v>
      </c>
      <c r="C4" s="115">
        <f>SUM(C5:C20)</f>
        <v>9802</v>
      </c>
      <c r="D4" s="115">
        <f>SUM(D5:D20)</f>
        <v>41892</v>
      </c>
      <c r="E4" s="115">
        <f t="shared" ref="E4:R4" si="0">SUM(E5:E20)</f>
        <v>44049</v>
      </c>
      <c r="F4" s="115">
        <f t="shared" si="0"/>
        <v>16789</v>
      </c>
      <c r="G4" s="115">
        <f t="shared" si="0"/>
        <v>11476</v>
      </c>
      <c r="H4" s="115">
        <f t="shared" si="0"/>
        <v>11983</v>
      </c>
      <c r="I4" s="115">
        <f t="shared" si="0"/>
        <v>46157</v>
      </c>
      <c r="J4" s="115">
        <f t="shared" si="0"/>
        <v>65448</v>
      </c>
      <c r="K4" s="115">
        <f t="shared" si="0"/>
        <v>117642</v>
      </c>
      <c r="L4" s="115">
        <f t="shared" si="0"/>
        <v>87542</v>
      </c>
      <c r="M4" s="115">
        <f t="shared" si="0"/>
        <v>107447</v>
      </c>
      <c r="N4" s="115">
        <f t="shared" si="0"/>
        <v>30064</v>
      </c>
      <c r="O4" s="115">
        <f t="shared" si="0"/>
        <v>11407</v>
      </c>
      <c r="P4" s="115">
        <f t="shared" si="0"/>
        <v>10202</v>
      </c>
      <c r="Q4" s="115">
        <f t="shared" si="0"/>
        <v>7352</v>
      </c>
      <c r="R4" s="115">
        <f t="shared" si="0"/>
        <v>4820</v>
      </c>
      <c r="U4"/>
      <c r="V4"/>
      <c r="W4"/>
      <c r="X4"/>
      <c r="Y4"/>
      <c r="Z4"/>
      <c r="AA4"/>
      <c r="AB4"/>
      <c r="AC4"/>
      <c r="AD4"/>
      <c r="AE4"/>
      <c r="AF4"/>
    </row>
    <row r="5" spans="1:32" s="118" customFormat="1" ht="18" customHeight="1" x14ac:dyDescent="0.2">
      <c r="A5" s="71" t="s">
        <v>57</v>
      </c>
      <c r="B5" s="116">
        <f>SUM(C5:R5)</f>
        <v>46283</v>
      </c>
      <c r="C5" s="117">
        <v>945</v>
      </c>
      <c r="D5" s="117">
        <v>3419</v>
      </c>
      <c r="E5" s="117">
        <v>2467</v>
      </c>
      <c r="F5" s="117">
        <v>800</v>
      </c>
      <c r="G5" s="117">
        <v>534</v>
      </c>
      <c r="H5" s="117">
        <v>657</v>
      </c>
      <c r="I5" s="117">
        <v>3583</v>
      </c>
      <c r="J5" s="117">
        <v>6510</v>
      </c>
      <c r="K5" s="117">
        <v>12482</v>
      </c>
      <c r="L5" s="117">
        <v>6271</v>
      </c>
      <c r="M5" s="117">
        <v>6254</v>
      </c>
      <c r="N5" s="117">
        <v>1274</v>
      </c>
      <c r="O5" s="72">
        <v>359</v>
      </c>
      <c r="P5" s="72">
        <v>296</v>
      </c>
      <c r="Q5" s="72">
        <v>238</v>
      </c>
      <c r="R5" s="72">
        <v>194</v>
      </c>
      <c r="U5"/>
      <c r="V5"/>
      <c r="W5"/>
      <c r="X5"/>
      <c r="Y5"/>
      <c r="Z5"/>
      <c r="AA5"/>
      <c r="AB5"/>
      <c r="AC5"/>
      <c r="AD5"/>
      <c r="AE5"/>
      <c r="AF5"/>
    </row>
    <row r="6" spans="1:32" s="118" customFormat="1" x14ac:dyDescent="0.2">
      <c r="A6" s="71" t="s">
        <v>58</v>
      </c>
      <c r="B6" s="116">
        <f t="shared" ref="B6:B20" si="1">SUM(C6:R6)</f>
        <v>50366</v>
      </c>
      <c r="C6" s="117">
        <v>979</v>
      </c>
      <c r="D6" s="117">
        <v>2936</v>
      </c>
      <c r="E6" s="117">
        <v>2092</v>
      </c>
      <c r="F6" s="117">
        <v>604</v>
      </c>
      <c r="G6" s="117">
        <v>473</v>
      </c>
      <c r="H6" s="117">
        <v>635</v>
      </c>
      <c r="I6" s="117">
        <v>5104</v>
      </c>
      <c r="J6" s="117">
        <v>9110</v>
      </c>
      <c r="K6" s="117">
        <v>13849</v>
      </c>
      <c r="L6" s="117">
        <v>6332</v>
      </c>
      <c r="M6" s="117">
        <v>5844</v>
      </c>
      <c r="N6" s="117">
        <v>1217</v>
      </c>
      <c r="O6" s="72">
        <v>370</v>
      </c>
      <c r="P6" s="72">
        <v>327</v>
      </c>
      <c r="Q6" s="72">
        <v>247</v>
      </c>
      <c r="R6" s="72">
        <v>247</v>
      </c>
      <c r="U6"/>
      <c r="V6"/>
      <c r="W6"/>
      <c r="X6"/>
      <c r="Y6"/>
      <c r="Z6"/>
      <c r="AA6"/>
      <c r="AB6"/>
      <c r="AC6"/>
      <c r="AD6"/>
      <c r="AE6"/>
      <c r="AF6"/>
    </row>
    <row r="7" spans="1:32" s="118" customFormat="1" x14ac:dyDescent="0.2">
      <c r="A7" s="71" t="s">
        <v>59</v>
      </c>
      <c r="B7" s="116">
        <f t="shared" si="1"/>
        <v>37076</v>
      </c>
      <c r="C7" s="117">
        <v>782</v>
      </c>
      <c r="D7" s="117">
        <v>2264</v>
      </c>
      <c r="E7" s="117">
        <v>1335</v>
      </c>
      <c r="F7" s="117">
        <v>398</v>
      </c>
      <c r="G7" s="117">
        <v>258</v>
      </c>
      <c r="H7" s="117">
        <v>382</v>
      </c>
      <c r="I7" s="117">
        <v>3263</v>
      </c>
      <c r="J7" s="117">
        <v>6715</v>
      </c>
      <c r="K7" s="117">
        <v>10270</v>
      </c>
      <c r="L7" s="117">
        <v>4520</v>
      </c>
      <c r="M7" s="117">
        <v>4541</v>
      </c>
      <c r="N7" s="117">
        <v>1146</v>
      </c>
      <c r="O7" s="72">
        <v>368</v>
      </c>
      <c r="P7" s="72">
        <v>334</v>
      </c>
      <c r="Q7" s="72">
        <v>258</v>
      </c>
      <c r="R7" s="72">
        <v>242</v>
      </c>
      <c r="U7"/>
      <c r="V7"/>
      <c r="W7"/>
      <c r="X7"/>
      <c r="Y7"/>
      <c r="Z7"/>
      <c r="AA7"/>
      <c r="AB7"/>
      <c r="AC7"/>
      <c r="AD7"/>
      <c r="AE7"/>
      <c r="AF7"/>
    </row>
    <row r="8" spans="1:32" s="118" customFormat="1" x14ac:dyDescent="0.2">
      <c r="A8" s="71" t="s">
        <v>60</v>
      </c>
      <c r="B8" s="116">
        <f t="shared" si="1"/>
        <v>35900</v>
      </c>
      <c r="C8" s="117">
        <v>540</v>
      </c>
      <c r="D8" s="117">
        <v>1696</v>
      </c>
      <c r="E8" s="117">
        <v>1179</v>
      </c>
      <c r="F8" s="117">
        <v>425</v>
      </c>
      <c r="G8" s="117">
        <v>300</v>
      </c>
      <c r="H8" s="117">
        <v>422</v>
      </c>
      <c r="I8" s="117">
        <v>4361</v>
      </c>
      <c r="J8" s="117">
        <v>6951</v>
      </c>
      <c r="K8" s="117">
        <v>9009</v>
      </c>
      <c r="L8" s="117">
        <v>4245</v>
      </c>
      <c r="M8" s="117">
        <v>4448</v>
      </c>
      <c r="N8" s="117">
        <v>1185</v>
      </c>
      <c r="O8" s="72">
        <v>373</v>
      </c>
      <c r="P8" s="72">
        <v>293</v>
      </c>
      <c r="Q8" s="72">
        <v>245</v>
      </c>
      <c r="R8" s="72">
        <v>228</v>
      </c>
      <c r="U8"/>
      <c r="V8"/>
      <c r="W8"/>
      <c r="X8"/>
      <c r="Y8"/>
      <c r="Z8"/>
      <c r="AA8"/>
      <c r="AB8"/>
      <c r="AC8"/>
      <c r="AD8"/>
      <c r="AE8"/>
      <c r="AF8"/>
    </row>
    <row r="9" spans="1:32" s="118" customFormat="1" x14ac:dyDescent="0.2">
      <c r="A9" s="71" t="s">
        <v>61</v>
      </c>
      <c r="B9" s="116">
        <f t="shared" si="1"/>
        <v>53677</v>
      </c>
      <c r="C9" s="117">
        <v>713</v>
      </c>
      <c r="D9" s="117">
        <v>2171</v>
      </c>
      <c r="E9" s="117">
        <v>1833</v>
      </c>
      <c r="F9" s="117">
        <v>727</v>
      </c>
      <c r="G9" s="117">
        <v>570</v>
      </c>
      <c r="H9" s="117">
        <v>741</v>
      </c>
      <c r="I9" s="117">
        <v>5458</v>
      </c>
      <c r="J9" s="117">
        <v>8616</v>
      </c>
      <c r="K9" s="117">
        <v>10776</v>
      </c>
      <c r="L9" s="117">
        <v>6418</v>
      </c>
      <c r="M9" s="117">
        <v>9316</v>
      </c>
      <c r="N9" s="117">
        <v>3126</v>
      </c>
      <c r="O9" s="72">
        <v>1108</v>
      </c>
      <c r="P9" s="72">
        <v>895</v>
      </c>
      <c r="Q9" s="72">
        <v>658</v>
      </c>
      <c r="R9" s="72">
        <v>551</v>
      </c>
      <c r="U9"/>
      <c r="V9"/>
      <c r="W9"/>
      <c r="X9"/>
      <c r="Y9"/>
      <c r="Z9"/>
      <c r="AA9"/>
      <c r="AB9"/>
      <c r="AC9"/>
      <c r="AD9"/>
      <c r="AE9"/>
      <c r="AF9"/>
    </row>
    <row r="10" spans="1:32" s="118" customFormat="1" ht="18" customHeight="1" x14ac:dyDescent="0.2">
      <c r="A10" s="71" t="s">
        <v>62</v>
      </c>
      <c r="B10" s="116">
        <f t="shared" si="1"/>
        <v>31351</v>
      </c>
      <c r="C10" s="117">
        <v>420</v>
      </c>
      <c r="D10" s="117">
        <v>2213</v>
      </c>
      <c r="E10" s="117">
        <v>2535</v>
      </c>
      <c r="F10" s="117">
        <v>879</v>
      </c>
      <c r="G10" s="117">
        <v>616</v>
      </c>
      <c r="H10" s="117">
        <v>632</v>
      </c>
      <c r="I10" s="117">
        <v>1553</v>
      </c>
      <c r="J10" s="117">
        <v>1895</v>
      </c>
      <c r="K10" s="117">
        <v>4716</v>
      </c>
      <c r="L10" s="117">
        <v>4486</v>
      </c>
      <c r="M10" s="117">
        <v>6714</v>
      </c>
      <c r="N10" s="117">
        <v>2341</v>
      </c>
      <c r="O10" s="72">
        <v>808</v>
      </c>
      <c r="P10" s="72">
        <v>702</v>
      </c>
      <c r="Q10" s="72">
        <v>534</v>
      </c>
      <c r="R10" s="72">
        <v>307</v>
      </c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18" customFormat="1" x14ac:dyDescent="0.2">
      <c r="A11" s="71" t="s">
        <v>63</v>
      </c>
      <c r="B11" s="116">
        <f t="shared" si="1"/>
        <v>46555</v>
      </c>
      <c r="C11" s="117">
        <v>659</v>
      </c>
      <c r="D11" s="117">
        <v>3428</v>
      </c>
      <c r="E11" s="117">
        <v>4204</v>
      </c>
      <c r="F11" s="117">
        <v>1585</v>
      </c>
      <c r="G11" s="117">
        <v>1115</v>
      </c>
      <c r="H11" s="117">
        <v>1054</v>
      </c>
      <c r="I11" s="117">
        <v>2674</v>
      </c>
      <c r="J11" s="117">
        <v>2757</v>
      </c>
      <c r="K11" s="117">
        <v>6431</v>
      </c>
      <c r="L11" s="117">
        <v>6561</v>
      </c>
      <c r="M11" s="117">
        <v>9925</v>
      </c>
      <c r="N11" s="117">
        <v>2990</v>
      </c>
      <c r="O11" s="72">
        <v>1017</v>
      </c>
      <c r="P11" s="72">
        <v>956</v>
      </c>
      <c r="Q11" s="72">
        <v>722</v>
      </c>
      <c r="R11" s="72">
        <v>477</v>
      </c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18" customFormat="1" x14ac:dyDescent="0.2">
      <c r="A12" s="71" t="s">
        <v>64</v>
      </c>
      <c r="B12" s="116">
        <f t="shared" si="1"/>
        <v>49238</v>
      </c>
      <c r="C12" s="117">
        <v>651</v>
      </c>
      <c r="D12" s="117">
        <v>3612</v>
      </c>
      <c r="E12" s="117">
        <v>4275</v>
      </c>
      <c r="F12" s="117">
        <v>1653</v>
      </c>
      <c r="G12" s="117">
        <v>1064</v>
      </c>
      <c r="H12" s="117">
        <v>1103</v>
      </c>
      <c r="I12" s="117">
        <v>3829</v>
      </c>
      <c r="J12" s="117">
        <v>3781</v>
      </c>
      <c r="K12" s="117">
        <v>7344</v>
      </c>
      <c r="L12" s="117">
        <v>7432</v>
      </c>
      <c r="M12" s="117">
        <v>9034</v>
      </c>
      <c r="N12" s="117">
        <v>2451</v>
      </c>
      <c r="O12" s="72">
        <v>980</v>
      </c>
      <c r="P12" s="72">
        <v>902</v>
      </c>
      <c r="Q12" s="72">
        <v>682</v>
      </c>
      <c r="R12" s="72">
        <v>445</v>
      </c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18" customFormat="1" x14ac:dyDescent="0.2">
      <c r="A13" s="71" t="s">
        <v>65</v>
      </c>
      <c r="B13" s="116">
        <f t="shared" si="1"/>
        <v>29695</v>
      </c>
      <c r="C13" s="117">
        <v>545</v>
      </c>
      <c r="D13" s="117">
        <v>2515</v>
      </c>
      <c r="E13" s="117">
        <v>2578</v>
      </c>
      <c r="F13" s="117">
        <v>927</v>
      </c>
      <c r="G13" s="117">
        <v>578</v>
      </c>
      <c r="H13" s="117">
        <v>583</v>
      </c>
      <c r="I13" s="117">
        <v>1799</v>
      </c>
      <c r="J13" s="117">
        <v>2404</v>
      </c>
      <c r="K13" s="117">
        <v>5485</v>
      </c>
      <c r="L13" s="117">
        <v>4418</v>
      </c>
      <c r="M13" s="117">
        <v>4771</v>
      </c>
      <c r="N13" s="117">
        <v>1251</v>
      </c>
      <c r="O13" s="72">
        <v>568</v>
      </c>
      <c r="P13" s="72">
        <v>562</v>
      </c>
      <c r="Q13" s="72">
        <v>459</v>
      </c>
      <c r="R13" s="72">
        <v>252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 s="118" customFormat="1" x14ac:dyDescent="0.2">
      <c r="A14" s="71" t="s">
        <v>66</v>
      </c>
      <c r="B14" s="116">
        <f t="shared" si="1"/>
        <v>26868</v>
      </c>
      <c r="C14" s="117">
        <v>392</v>
      </c>
      <c r="D14" s="117">
        <v>1924</v>
      </c>
      <c r="E14" s="117">
        <v>2281</v>
      </c>
      <c r="F14" s="117">
        <v>963</v>
      </c>
      <c r="G14" s="117">
        <v>661</v>
      </c>
      <c r="H14" s="117">
        <v>645</v>
      </c>
      <c r="I14" s="117">
        <v>1653</v>
      </c>
      <c r="J14" s="117">
        <v>1898</v>
      </c>
      <c r="K14" s="117">
        <v>4207</v>
      </c>
      <c r="L14" s="117">
        <v>4140</v>
      </c>
      <c r="M14" s="117">
        <v>4968</v>
      </c>
      <c r="N14" s="117">
        <v>1438</v>
      </c>
      <c r="O14" s="72">
        <v>651</v>
      </c>
      <c r="P14" s="72">
        <v>528</v>
      </c>
      <c r="Q14" s="72">
        <v>329</v>
      </c>
      <c r="R14" s="72">
        <v>190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18" customFormat="1" ht="18" customHeight="1" x14ac:dyDescent="0.2">
      <c r="A15" s="71" t="s">
        <v>67</v>
      </c>
      <c r="B15" s="116">
        <f t="shared" si="1"/>
        <v>30765</v>
      </c>
      <c r="C15" s="117">
        <v>402</v>
      </c>
      <c r="D15" s="117">
        <v>2076</v>
      </c>
      <c r="E15" s="117">
        <v>2917</v>
      </c>
      <c r="F15" s="117">
        <v>1306</v>
      </c>
      <c r="G15" s="117">
        <v>889</v>
      </c>
      <c r="H15" s="117">
        <v>829</v>
      </c>
      <c r="I15" s="117">
        <v>1972</v>
      </c>
      <c r="J15" s="117">
        <v>1927</v>
      </c>
      <c r="K15" s="117">
        <v>3976</v>
      </c>
      <c r="L15" s="117">
        <v>4628</v>
      </c>
      <c r="M15" s="117">
        <v>6002</v>
      </c>
      <c r="N15" s="117">
        <v>2157</v>
      </c>
      <c r="O15" s="72">
        <v>731</v>
      </c>
      <c r="P15" s="72">
        <v>521</v>
      </c>
      <c r="Q15" s="72">
        <v>281</v>
      </c>
      <c r="R15" s="72">
        <v>151</v>
      </c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18" customFormat="1" x14ac:dyDescent="0.2">
      <c r="A16" s="71" t="s">
        <v>68</v>
      </c>
      <c r="B16" s="116">
        <f t="shared" si="1"/>
        <v>48020</v>
      </c>
      <c r="C16" s="117">
        <v>736</v>
      </c>
      <c r="D16" s="117">
        <v>3529</v>
      </c>
      <c r="E16" s="117">
        <v>4010</v>
      </c>
      <c r="F16" s="117">
        <v>1618</v>
      </c>
      <c r="G16" s="117">
        <v>1095</v>
      </c>
      <c r="H16" s="117">
        <v>1094</v>
      </c>
      <c r="I16" s="117">
        <v>2928</v>
      </c>
      <c r="J16" s="117">
        <v>3829</v>
      </c>
      <c r="K16" s="117">
        <v>7907</v>
      </c>
      <c r="L16" s="117">
        <v>6766</v>
      </c>
      <c r="M16" s="117">
        <v>9212</v>
      </c>
      <c r="N16" s="117">
        <v>2631</v>
      </c>
      <c r="O16" s="72">
        <v>941</v>
      </c>
      <c r="P16" s="72">
        <v>857</v>
      </c>
      <c r="Q16" s="72">
        <v>534</v>
      </c>
      <c r="R16" s="72">
        <v>333</v>
      </c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18" customFormat="1" x14ac:dyDescent="0.2">
      <c r="A17" s="71" t="s">
        <v>69</v>
      </c>
      <c r="B17" s="116">
        <f t="shared" si="1"/>
        <v>47905</v>
      </c>
      <c r="C17" s="117">
        <v>769</v>
      </c>
      <c r="D17" s="117">
        <v>3569</v>
      </c>
      <c r="E17" s="117">
        <v>4003</v>
      </c>
      <c r="F17" s="117">
        <v>1542</v>
      </c>
      <c r="G17" s="117">
        <v>1011</v>
      </c>
      <c r="H17" s="117">
        <v>1008</v>
      </c>
      <c r="I17" s="117">
        <v>2467</v>
      </c>
      <c r="J17" s="117">
        <v>3043</v>
      </c>
      <c r="K17" s="117">
        <v>7593</v>
      </c>
      <c r="L17" s="117">
        <v>7547</v>
      </c>
      <c r="M17" s="117">
        <v>8398</v>
      </c>
      <c r="N17" s="117">
        <v>2442</v>
      </c>
      <c r="O17" s="72">
        <v>1506</v>
      </c>
      <c r="P17" s="72">
        <v>1528</v>
      </c>
      <c r="Q17" s="72">
        <v>989</v>
      </c>
      <c r="R17" s="72">
        <v>490</v>
      </c>
      <c r="U17"/>
      <c r="V17"/>
      <c r="W17"/>
      <c r="X17"/>
      <c r="Y17"/>
      <c r="Z17"/>
      <c r="AA17"/>
      <c r="AB17"/>
      <c r="AC17"/>
      <c r="AD17"/>
      <c r="AE17"/>
      <c r="AF17"/>
    </row>
    <row r="18" spans="1:32" s="118" customFormat="1" x14ac:dyDescent="0.2">
      <c r="A18" s="71" t="s">
        <v>70</v>
      </c>
      <c r="B18" s="116">
        <f t="shared" si="1"/>
        <v>48405</v>
      </c>
      <c r="C18" s="117">
        <v>685</v>
      </c>
      <c r="D18" s="117">
        <v>3409</v>
      </c>
      <c r="E18" s="117">
        <v>4208</v>
      </c>
      <c r="F18" s="117">
        <v>1625</v>
      </c>
      <c r="G18" s="117">
        <v>1140</v>
      </c>
      <c r="H18" s="117">
        <v>1068</v>
      </c>
      <c r="I18" s="117">
        <v>2646</v>
      </c>
      <c r="J18" s="117">
        <v>2867</v>
      </c>
      <c r="K18" s="117">
        <v>7039</v>
      </c>
      <c r="L18" s="117">
        <v>7303</v>
      </c>
      <c r="M18" s="117">
        <v>9657</v>
      </c>
      <c r="N18" s="117">
        <v>2844</v>
      </c>
      <c r="O18" s="72">
        <v>1195</v>
      </c>
      <c r="P18" s="72">
        <v>1156</v>
      </c>
      <c r="Q18" s="72">
        <v>979</v>
      </c>
      <c r="R18" s="72">
        <v>584</v>
      </c>
      <c r="S18" s="110"/>
      <c r="T18" s="110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18" customFormat="1" x14ac:dyDescent="0.2">
      <c r="A19" s="71" t="s">
        <v>71</v>
      </c>
      <c r="B19" s="116">
        <f t="shared" si="1"/>
        <v>36703</v>
      </c>
      <c r="C19" s="117">
        <v>556</v>
      </c>
      <c r="D19" s="117">
        <v>2929</v>
      </c>
      <c r="E19" s="117">
        <v>3843</v>
      </c>
      <c r="F19" s="117">
        <v>1633</v>
      </c>
      <c r="G19" s="117">
        <v>1125</v>
      </c>
      <c r="H19" s="117">
        <v>1089</v>
      </c>
      <c r="I19" s="117">
        <v>2582</v>
      </c>
      <c r="J19" s="117">
        <v>2473</v>
      </c>
      <c r="K19" s="117">
        <v>5276</v>
      </c>
      <c r="L19" s="117">
        <v>5305</v>
      </c>
      <c r="M19" s="117">
        <v>7447</v>
      </c>
      <c r="N19" s="117">
        <v>1442</v>
      </c>
      <c r="O19" s="72">
        <v>405</v>
      </c>
      <c r="P19" s="72">
        <v>316</v>
      </c>
      <c r="Q19" s="72">
        <v>175</v>
      </c>
      <c r="R19" s="72">
        <v>107</v>
      </c>
      <c r="S19" s="110"/>
      <c r="T19" s="110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18" customFormat="1" ht="18" customHeight="1" x14ac:dyDescent="0.2">
      <c r="A20" s="73" t="s">
        <v>72</v>
      </c>
      <c r="B20" s="119">
        <f t="shared" si="1"/>
        <v>5265</v>
      </c>
      <c r="C20" s="120">
        <v>28</v>
      </c>
      <c r="D20" s="120">
        <v>202</v>
      </c>
      <c r="E20" s="120">
        <v>289</v>
      </c>
      <c r="F20" s="120">
        <v>104</v>
      </c>
      <c r="G20" s="120">
        <v>47</v>
      </c>
      <c r="H20" s="120">
        <v>41</v>
      </c>
      <c r="I20" s="120">
        <v>285</v>
      </c>
      <c r="J20" s="120">
        <v>672</v>
      </c>
      <c r="K20" s="120">
        <v>1282</v>
      </c>
      <c r="L20" s="120">
        <v>1170</v>
      </c>
      <c r="M20" s="120">
        <v>916</v>
      </c>
      <c r="N20" s="120">
        <v>129</v>
      </c>
      <c r="O20" s="120">
        <v>27</v>
      </c>
      <c r="P20" s="120">
        <v>29</v>
      </c>
      <c r="Q20" s="120">
        <v>22</v>
      </c>
      <c r="R20" s="120">
        <v>22</v>
      </c>
      <c r="S20" s="110"/>
      <c r="T20" s="110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118" customFormat="1" x14ac:dyDescent="0.2">
      <c r="A21" s="74" t="s">
        <v>95</v>
      </c>
      <c r="B21" s="75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32" s="118" customFormat="1" x14ac:dyDescent="0.2">
      <c r="A22" s="74" t="s">
        <v>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32" s="118" customForma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53"/>
  <sheetViews>
    <sheetView showGridLines="0" workbookViewId="0"/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0.42578125" style="1" customWidth="1"/>
    <col min="4" max="4" width="8.7109375" style="1" customWidth="1"/>
    <col min="5" max="5" width="10.28515625" style="1" customWidth="1"/>
    <col min="6" max="6" width="13.85546875" style="1" customWidth="1"/>
    <col min="7" max="7" width="10.42578125" style="1" customWidth="1"/>
    <col min="8" max="8" width="11.42578125" style="1" customWidth="1"/>
    <col min="9" max="16384" width="11.42578125" style="1"/>
  </cols>
  <sheetData>
    <row r="1" spans="1:11" x14ac:dyDescent="0.2">
      <c r="A1" s="144" t="s">
        <v>104</v>
      </c>
      <c r="B1" s="145"/>
    </row>
    <row r="2" spans="1:11" x14ac:dyDescent="0.2">
      <c r="A2" s="2" t="s">
        <v>0</v>
      </c>
    </row>
    <row r="4" spans="1:11" x14ac:dyDescent="0.2">
      <c r="A4" s="4" t="str">
        <f>A13</f>
        <v>Tabell 2-B-1-C- Kommunale fritidsklubber og lignende for barn og ungdom under 14 år</v>
      </c>
    </row>
    <row r="5" spans="1:11" x14ac:dyDescent="0.2">
      <c r="A5" s="4" t="str">
        <f>A43</f>
        <v>Tabell 2-B-1-C2 - Kommunale fritidsklubber og lignende for barn og ungdom 14 - 18 år</v>
      </c>
    </row>
    <row r="6" spans="1:11" x14ac:dyDescent="0.2">
      <c r="A6" s="4" t="str">
        <f>A73</f>
        <v>Tabell 2-B-1-C3 - Ungdomssentre med høyere aldersgrense enn 18 år</v>
      </c>
    </row>
    <row r="7" spans="1:11" x14ac:dyDescent="0.2">
      <c r="A7" s="4" t="str">
        <f>A101</f>
        <v>Tabell 2-B-1-C4 - Ungdomstiltak rettet mot særskilte aktiviteter    *)</v>
      </c>
    </row>
    <row r="8" spans="1:11" x14ac:dyDescent="0.2">
      <c r="A8" s="4" t="str">
        <f>A129</f>
        <v>Tabell 2-B-1-C5 - Kommunalt støttede fritidstiltak for barn og ungdom opp til 18 år</v>
      </c>
    </row>
    <row r="9" spans="1:11" x14ac:dyDescent="0.2">
      <c r="A9" s="4"/>
    </row>
    <row r="10" spans="1:11" x14ac:dyDescent="0.2">
      <c r="A10" s="4"/>
    </row>
    <row r="12" spans="1:11" x14ac:dyDescent="0.2">
      <c r="A12" s="4"/>
    </row>
    <row r="13" spans="1:11" s="5" customFormat="1" ht="12.75" thickBot="1" x14ac:dyDescent="0.25">
      <c r="A13" s="150" t="s">
        <v>141</v>
      </c>
      <c r="J13" s="173"/>
      <c r="K13" s="174"/>
    </row>
    <row r="14" spans="1:11" s="5" customFormat="1" ht="36.75" thickBot="1" x14ac:dyDescent="0.25">
      <c r="A14" s="6" t="s">
        <v>1</v>
      </c>
      <c r="B14" s="7" t="s">
        <v>2</v>
      </c>
      <c r="C14" s="8" t="s">
        <v>142</v>
      </c>
      <c r="D14" s="8" t="s">
        <v>143</v>
      </c>
      <c r="E14" s="8" t="s">
        <v>144</v>
      </c>
      <c r="F14" s="8" t="s">
        <v>145</v>
      </c>
      <c r="G14" s="9" t="s">
        <v>146</v>
      </c>
      <c r="J14" s="174" t="s">
        <v>90</v>
      </c>
      <c r="K14" s="174"/>
    </row>
    <row r="15" spans="1:11" x14ac:dyDescent="0.2">
      <c r="A15" s="10">
        <v>1</v>
      </c>
      <c r="B15" s="11" t="s">
        <v>3</v>
      </c>
      <c r="C15" s="175">
        <f>'[3]MAL3T-2013A.XLS'!$D$548</f>
        <v>2</v>
      </c>
      <c r="D15" s="176">
        <f>'[3]MAL3T-2013A.XLS'!$E$548</f>
        <v>0</v>
      </c>
      <c r="E15" s="176">
        <f>'[3]MAL3T-2013A.XLS'!$F$548</f>
        <v>3.5</v>
      </c>
      <c r="F15" s="176">
        <f>'[3]MAL3T-2013A.XLS'!$G$548</f>
        <v>2.5</v>
      </c>
      <c r="G15" s="177">
        <f>'[3]MAL3T-2013A.XLS'!$H$548</f>
        <v>330</v>
      </c>
      <c r="J15" s="178"/>
      <c r="K15" s="179"/>
    </row>
    <row r="16" spans="1:11" x14ac:dyDescent="0.2">
      <c r="A16" s="12">
        <v>2</v>
      </c>
      <c r="B16" s="13" t="s">
        <v>4</v>
      </c>
      <c r="C16" s="180">
        <f>'[4]MAL3T-2013A.XLS'!$D$537</f>
        <v>4</v>
      </c>
      <c r="D16" s="181">
        <f>'[4]MAL3T-2013A.XLS'!$E$537</f>
        <v>1</v>
      </c>
      <c r="E16" s="181">
        <f>'[4]MAL3T-2013A.XLS'!$F$537</f>
        <v>3.75</v>
      </c>
      <c r="F16" s="181">
        <f>'[4]MAL3T-2013A.XLS'!$G$537</f>
        <v>3.75</v>
      </c>
      <c r="G16" s="182">
        <f>'[4]MAL3T-2013A.XLS'!$H$537</f>
        <v>727</v>
      </c>
      <c r="J16" s="178"/>
      <c r="K16" s="179"/>
    </row>
    <row r="17" spans="1:11" x14ac:dyDescent="0.2">
      <c r="A17" s="12">
        <v>3</v>
      </c>
      <c r="B17" s="13" t="s">
        <v>5</v>
      </c>
      <c r="C17" s="180">
        <f>'[5]MAL3T-2013A.XLS'!$D$537</f>
        <v>1</v>
      </c>
      <c r="D17" s="181">
        <f>'[5]MAL3T-2013A.XLS'!$E$537</f>
        <v>0</v>
      </c>
      <c r="E17" s="181">
        <f>'[5]MAL3T-2013A.XLS'!$F$537</f>
        <v>2</v>
      </c>
      <c r="F17" s="181">
        <f>'[5]MAL3T-2013A.XLS'!$G$537</f>
        <v>4</v>
      </c>
      <c r="G17" s="182">
        <f>'[5]MAL3T-2013A.XLS'!$H$537</f>
        <v>50</v>
      </c>
      <c r="J17" s="178"/>
      <c r="K17" s="179"/>
    </row>
    <row r="18" spans="1:11" x14ac:dyDescent="0.2">
      <c r="A18" s="12">
        <v>4</v>
      </c>
      <c r="B18" s="13" t="s">
        <v>6</v>
      </c>
      <c r="C18" s="180">
        <f>'[6]MAL3T-2013A.XLS'!$D$543</f>
        <v>2</v>
      </c>
      <c r="D18" s="181">
        <f>'[6]MAL3T-2013A.XLS'!$E$543</f>
        <v>2</v>
      </c>
      <c r="E18" s="181">
        <f>'[6]MAL3T-2013A.XLS'!$F$543</f>
        <v>3.5</v>
      </c>
      <c r="F18" s="181">
        <f>'[6]MAL3T-2013A.XLS'!$G$543</f>
        <v>0</v>
      </c>
      <c r="G18" s="182">
        <f>'[6]MAL3T-2013A.XLS'!$H$543</f>
        <v>218</v>
      </c>
      <c r="J18" s="178"/>
      <c r="K18" s="179"/>
    </row>
    <row r="19" spans="1:11" x14ac:dyDescent="0.2">
      <c r="A19" s="12">
        <v>5</v>
      </c>
      <c r="B19" s="13" t="s">
        <v>7</v>
      </c>
      <c r="C19" s="180">
        <f>'[7]MAL3T-2013A.XLS'!$D$593</f>
        <v>6</v>
      </c>
      <c r="D19" s="181">
        <f>'[7]MAL3T-2013A.XLS'!$E$593</f>
        <v>6</v>
      </c>
      <c r="E19" s="181">
        <f>'[7]MAL3T-2013A.XLS'!$F$593</f>
        <v>4.166666666666667</v>
      </c>
      <c r="F19" s="181">
        <f>'[7]MAL3T-2013A.XLS'!$G$593</f>
        <v>0</v>
      </c>
      <c r="G19" s="182">
        <f>'[7]MAL3T-2013A.XLS'!$H$593</f>
        <v>533</v>
      </c>
      <c r="J19" s="178"/>
      <c r="K19" s="179"/>
    </row>
    <row r="20" spans="1:11" x14ac:dyDescent="0.2">
      <c r="A20" s="12">
        <v>6</v>
      </c>
      <c r="B20" s="13" t="s">
        <v>8</v>
      </c>
      <c r="C20" s="180">
        <f>'[8]MAL3T-2013A.XLS'!$D$537</f>
        <v>1</v>
      </c>
      <c r="D20" s="181">
        <f>'[8]MAL3T-2013A.XLS'!$E$537</f>
        <v>0</v>
      </c>
      <c r="E20" s="181">
        <f>'[8]MAL3T-2013A.XLS'!$F$537</f>
        <v>1</v>
      </c>
      <c r="F20" s="181">
        <f>'[8]MAL3T-2013A.XLS'!$G$537</f>
        <v>0</v>
      </c>
      <c r="G20" s="182">
        <f>'[8]MAL3T-2013A.XLS'!$H$537</f>
        <v>50</v>
      </c>
      <c r="J20" s="178"/>
      <c r="K20" s="179"/>
    </row>
    <row r="21" spans="1:11" x14ac:dyDescent="0.2">
      <c r="A21" s="12">
        <v>7</v>
      </c>
      <c r="B21" s="13" t="s">
        <v>9</v>
      </c>
      <c r="C21" s="180">
        <f>'[9]MAL3T-2013A.XLS'!$D$537</f>
        <v>1</v>
      </c>
      <c r="D21" s="181">
        <f>'[9]MAL3T-2013A.XLS'!$E$537</f>
        <v>0</v>
      </c>
      <c r="E21" s="181">
        <f>'[9]MAL3T-2013A.XLS'!$F$537</f>
        <v>4</v>
      </c>
      <c r="F21" s="181">
        <f>'[9]MAL3T-2013A.XLS'!$G$537</f>
        <v>0</v>
      </c>
      <c r="G21" s="182">
        <f>'[9]MAL3T-2013A.XLS'!$H$537</f>
        <v>25</v>
      </c>
      <c r="J21" s="178"/>
      <c r="K21" s="179"/>
    </row>
    <row r="22" spans="1:11" x14ac:dyDescent="0.2">
      <c r="A22" s="12">
        <v>8</v>
      </c>
      <c r="B22" s="13" t="s">
        <v>10</v>
      </c>
      <c r="C22" s="180">
        <f>'[10]MAL3T-2013A.XLS'!$D$537</f>
        <v>2</v>
      </c>
      <c r="D22" s="181">
        <f>'[10]MAL3T-2013A.XLS'!$E$537</f>
        <v>0</v>
      </c>
      <c r="E22" s="181">
        <f>'[10]MAL3T-2013A.XLS'!$F$537</f>
        <v>4.5</v>
      </c>
      <c r="F22" s="181">
        <f>'[10]MAL3T-2013A.XLS'!$G$537</f>
        <v>8</v>
      </c>
      <c r="G22" s="182">
        <f>'[10]MAL3T-2013A.XLS'!$H$537</f>
        <v>550</v>
      </c>
      <c r="J22" s="179"/>
      <c r="K22" s="179"/>
    </row>
    <row r="23" spans="1:11" x14ac:dyDescent="0.2">
      <c r="A23" s="12">
        <v>9</v>
      </c>
      <c r="B23" s="13" t="s">
        <v>11</v>
      </c>
      <c r="C23" s="180">
        <f>'[11]MAL3T-2013A.XLS'!$D$537</f>
        <v>5</v>
      </c>
      <c r="D23" s="181">
        <f>'[11]MAL3T-2013A.XLS'!$E$537</f>
        <v>0</v>
      </c>
      <c r="E23" s="181">
        <f>'[11]MAL3T-2013A.XLS'!$F$537</f>
        <v>3.2</v>
      </c>
      <c r="F23" s="181">
        <f>'[11]MAL3T-2013A.XLS'!$G$537</f>
        <v>0.4</v>
      </c>
      <c r="G23" s="182">
        <f>'[11]MAL3T-2013A.XLS'!$H$537</f>
        <v>622</v>
      </c>
      <c r="J23" s="178"/>
      <c r="K23" s="179"/>
    </row>
    <row r="24" spans="1:11" x14ac:dyDescent="0.2">
      <c r="A24" s="12">
        <v>10</v>
      </c>
      <c r="B24" s="13" t="s">
        <v>12</v>
      </c>
      <c r="C24" s="180">
        <f>'[12]MAL3T-2013A.XLS'!$D$537</f>
        <v>4</v>
      </c>
      <c r="D24" s="181">
        <f>'[12]MAL3T-2013A.XLS'!$E$537</f>
        <v>4</v>
      </c>
      <c r="E24" s="181">
        <f>'[12]MAL3T-2013A.XLS'!$F$537</f>
        <v>1</v>
      </c>
      <c r="F24" s="181">
        <f>'[12]MAL3T-2013A.XLS'!$G$537</f>
        <v>3.25</v>
      </c>
      <c r="G24" s="182">
        <f>'[12]MAL3T-2013A.XLS'!$H$537</f>
        <v>333</v>
      </c>
      <c r="J24" s="178"/>
      <c r="K24" s="179"/>
    </row>
    <row r="25" spans="1:11" x14ac:dyDescent="0.2">
      <c r="A25" s="12">
        <v>11</v>
      </c>
      <c r="B25" s="13" t="s">
        <v>13</v>
      </c>
      <c r="C25" s="180">
        <f>'[13]MAL3T-2013A.XLS'!$D$538</f>
        <v>6</v>
      </c>
      <c r="D25" s="181">
        <f>'[13]MAL3T-2013A.XLS'!$E$538</f>
        <v>0</v>
      </c>
      <c r="E25" s="181">
        <f>'[13]MAL3T-2013A.XLS'!$F$538</f>
        <v>0.83333333333333337</v>
      </c>
      <c r="F25" s="181">
        <f>'[13]MAL3T-2013A.XLS'!$G$538</f>
        <v>0</v>
      </c>
      <c r="G25" s="182">
        <f>'[13]MAL3T-2013A.XLS'!$H$538</f>
        <v>250</v>
      </c>
      <c r="J25" s="178"/>
      <c r="K25" s="179"/>
    </row>
    <row r="26" spans="1:11" x14ac:dyDescent="0.2">
      <c r="A26" s="12">
        <v>12</v>
      </c>
      <c r="B26" s="13" t="s">
        <v>14</v>
      </c>
      <c r="C26" s="180">
        <f>'[14]MAL3T-2013A.XLS'!$D$542</f>
        <v>6</v>
      </c>
      <c r="D26" s="181">
        <f>'[14]MAL3T-2013A.XLS'!$E$542</f>
        <v>4</v>
      </c>
      <c r="E26" s="181">
        <f>'[14]MAL3T-2013A.XLS'!$F$542</f>
        <v>3.6666666666666665</v>
      </c>
      <c r="F26" s="181">
        <f>'[14]MAL3T-2013A.XLS'!$G$542</f>
        <v>1.1666666666666667</v>
      </c>
      <c r="G26" s="182">
        <f>'[14]MAL3T-2013A.XLS'!$H$542</f>
        <v>634</v>
      </c>
      <c r="J26" s="178"/>
      <c r="K26" s="179"/>
    </row>
    <row r="27" spans="1:11" x14ac:dyDescent="0.2">
      <c r="A27" s="12">
        <v>13</v>
      </c>
      <c r="B27" s="13" t="s">
        <v>15</v>
      </c>
      <c r="C27" s="180">
        <f>'[15]MAL3T-2013A.XLS'!$D$538</f>
        <v>3</v>
      </c>
      <c r="D27" s="181">
        <f>'[15]MAL3T-2013A.XLS'!$E$538</f>
        <v>0</v>
      </c>
      <c r="E27" s="181">
        <f>'[15]MAL3T-2013A.XLS'!$F$538</f>
        <v>1.3333333333333333</v>
      </c>
      <c r="F27" s="181">
        <f>'[15]MAL3T-2013A.XLS'!$G$538</f>
        <v>0</v>
      </c>
      <c r="G27" s="182">
        <f>'[15]MAL3T-2013A.XLS'!$H$538</f>
        <v>143</v>
      </c>
      <c r="J27" s="178"/>
      <c r="K27" s="179"/>
    </row>
    <row r="28" spans="1:11" x14ac:dyDescent="0.2">
      <c r="A28" s="12">
        <v>14</v>
      </c>
      <c r="B28" s="13" t="s">
        <v>16</v>
      </c>
      <c r="C28" s="180">
        <f>'[16]MAL3T-2013A.XLS'!$D$540</f>
        <v>3</v>
      </c>
      <c r="D28" s="181">
        <f>'[16]MAL3T-2013A.XLS'!$E$540</f>
        <v>0</v>
      </c>
      <c r="E28" s="181">
        <f>'[16]MAL3T-2013A.XLS'!$F$540</f>
        <v>1</v>
      </c>
      <c r="F28" s="181">
        <f>'[16]MAL3T-2013A.XLS'!$G$540</f>
        <v>0</v>
      </c>
      <c r="G28" s="182">
        <f>'[16]MAL3T-2013A.XLS'!$H$540</f>
        <v>167</v>
      </c>
      <c r="J28" s="178"/>
      <c r="K28" s="179"/>
    </row>
    <row r="29" spans="1:11" ht="12.75" thickBot="1" x14ac:dyDescent="0.25">
      <c r="A29" s="14">
        <v>15</v>
      </c>
      <c r="B29" s="15" t="s">
        <v>17</v>
      </c>
      <c r="C29" s="220">
        <f>'[17]MAL3T-2013A.XLS'!$D$543</f>
        <v>3</v>
      </c>
      <c r="D29" s="221">
        <f>'[17]MAL3T-2013A.XLS'!$E$543</f>
        <v>2</v>
      </c>
      <c r="E29" s="221">
        <f>'[17]MAL3T-2013A.XLS'!$F$543</f>
        <v>2</v>
      </c>
      <c r="F29" s="221">
        <f>'[17]MAL3T-2013A.XLS'!$G$543</f>
        <v>0.33333333333333331</v>
      </c>
      <c r="G29" s="222">
        <f>'[17]MAL3T-2013A.XLS'!$H$543</f>
        <v>197</v>
      </c>
      <c r="J29" s="178"/>
      <c r="K29" s="179"/>
    </row>
    <row r="30" spans="1:11" s="20" customFormat="1" x14ac:dyDescent="0.2">
      <c r="A30" s="197"/>
      <c r="B30" s="198" t="s">
        <v>101</v>
      </c>
      <c r="C30" s="176">
        <f>SUM(C15:C29)</f>
        <v>49</v>
      </c>
      <c r="D30" s="176">
        <f>SUM(D15:D29)</f>
        <v>19</v>
      </c>
      <c r="E30" s="176">
        <f>SUM(E15:E29)</f>
        <v>39.450000000000003</v>
      </c>
      <c r="F30" s="176">
        <f>SUM(F15:F29)</f>
        <v>23.4</v>
      </c>
      <c r="G30" s="177">
        <f>SUM(G15:G29)</f>
        <v>4829</v>
      </c>
      <c r="J30" s="189"/>
      <c r="K30" s="190"/>
    </row>
    <row r="31" spans="1:11" s="20" customFormat="1" x14ac:dyDescent="0.2">
      <c r="A31" s="203"/>
      <c r="B31" s="204" t="s">
        <v>89</v>
      </c>
      <c r="C31" s="181">
        <v>53</v>
      </c>
      <c r="D31" s="181">
        <v>12</v>
      </c>
      <c r="E31" s="181">
        <v>36.135897435897434</v>
      </c>
      <c r="F31" s="181">
        <v>41.682051282051283</v>
      </c>
      <c r="G31" s="182">
        <v>4143</v>
      </c>
      <c r="J31" s="189"/>
      <c r="K31" s="190"/>
    </row>
    <row r="32" spans="1:11" s="20" customFormat="1" ht="12.75" thickBot="1" x14ac:dyDescent="0.25">
      <c r="A32" s="205"/>
      <c r="B32" s="206" t="s">
        <v>75</v>
      </c>
      <c r="C32" s="184">
        <v>48</v>
      </c>
      <c r="D32" s="184">
        <v>14</v>
      </c>
      <c r="E32" s="184">
        <v>34.297619047619051</v>
      </c>
      <c r="F32" s="184">
        <v>50.964285714285715</v>
      </c>
      <c r="G32" s="185">
        <v>3539</v>
      </c>
      <c r="J32" s="189"/>
      <c r="K32" s="190"/>
    </row>
    <row r="33" spans="1:11" s="20" customFormat="1" ht="12.75" thickBot="1" x14ac:dyDescent="0.25">
      <c r="A33" s="207"/>
      <c r="B33" s="208" t="s">
        <v>18</v>
      </c>
      <c r="C33" s="186">
        <v>45</v>
      </c>
      <c r="D33" s="187">
        <v>19</v>
      </c>
      <c r="E33" s="187">
        <v>34.883333333333326</v>
      </c>
      <c r="F33" s="187">
        <v>74.214285714285708</v>
      </c>
      <c r="G33" s="188">
        <v>3857</v>
      </c>
      <c r="J33" s="189"/>
      <c r="K33" s="190"/>
    </row>
    <row r="34" spans="1:11" s="20" customFormat="1" ht="12.75" thickBot="1" x14ac:dyDescent="0.25">
      <c r="A34" s="209"/>
      <c r="B34" s="210" t="s">
        <v>112</v>
      </c>
      <c r="C34" s="191">
        <v>45</v>
      </c>
      <c r="D34" s="192">
        <v>20</v>
      </c>
      <c r="E34" s="192">
        <v>37.214285714285715</v>
      </c>
      <c r="F34" s="192">
        <v>43.085714285714289</v>
      </c>
      <c r="G34" s="193">
        <v>4168</v>
      </c>
      <c r="J34" s="189"/>
      <c r="K34" s="190"/>
    </row>
    <row r="35" spans="1:11" s="20" customFormat="1" ht="12.75" thickBot="1" x14ac:dyDescent="0.25">
      <c r="A35" s="209"/>
      <c r="B35" s="210" t="s">
        <v>113</v>
      </c>
      <c r="C35" s="191">
        <v>45</v>
      </c>
      <c r="D35" s="192">
        <v>26</v>
      </c>
      <c r="E35" s="192">
        <v>46.983333333333334</v>
      </c>
      <c r="F35" s="192">
        <v>62.25</v>
      </c>
      <c r="G35" s="193">
        <v>4155</v>
      </c>
      <c r="J35" s="189"/>
      <c r="K35" s="190"/>
    </row>
    <row r="36" spans="1:11" s="20" customFormat="1" ht="12.75" thickBot="1" x14ac:dyDescent="0.25">
      <c r="A36" s="209"/>
      <c r="B36" s="210" t="s">
        <v>114</v>
      </c>
      <c r="C36" s="191">
        <v>45</v>
      </c>
      <c r="D36" s="192">
        <v>24</v>
      </c>
      <c r="E36" s="192">
        <v>36.511904761904766</v>
      </c>
      <c r="F36" s="192">
        <v>54.166666666666664</v>
      </c>
      <c r="G36" s="193">
        <v>4205</v>
      </c>
      <c r="J36" s="189"/>
      <c r="K36" s="190"/>
    </row>
    <row r="37" spans="1:11" s="20" customFormat="1" ht="12.75" thickBot="1" x14ac:dyDescent="0.25">
      <c r="A37" s="209"/>
      <c r="B37" s="210" t="s">
        <v>115</v>
      </c>
      <c r="C37" s="191">
        <v>43</v>
      </c>
      <c r="D37" s="192">
        <v>15</v>
      </c>
      <c r="E37" s="192">
        <v>32.733333333333334</v>
      </c>
      <c r="F37" s="192">
        <v>118.16666666666667</v>
      </c>
      <c r="G37" s="193">
        <v>4133</v>
      </c>
    </row>
    <row r="38" spans="1:11" s="20" customFormat="1" ht="12.75" thickBot="1" x14ac:dyDescent="0.25">
      <c r="A38" s="209"/>
      <c r="B38" s="210" t="s">
        <v>116</v>
      </c>
      <c r="C38" s="191">
        <v>44</v>
      </c>
      <c r="D38" s="192">
        <v>14</v>
      </c>
      <c r="E38" s="192">
        <v>35.005833333333335</v>
      </c>
      <c r="F38" s="192">
        <v>206.17500000000001</v>
      </c>
      <c r="G38" s="193">
        <v>3861</v>
      </c>
    </row>
    <row r="39" spans="1:11" s="20" customFormat="1" ht="12.75" thickBot="1" x14ac:dyDescent="0.25">
      <c r="A39" s="209"/>
      <c r="B39" s="210" t="s">
        <v>147</v>
      </c>
      <c r="C39" s="191">
        <v>46</v>
      </c>
      <c r="D39" s="192">
        <v>21</v>
      </c>
      <c r="E39" s="192">
        <v>30.583333333333329</v>
      </c>
      <c r="F39" s="192">
        <v>32.5</v>
      </c>
      <c r="G39" s="193">
        <v>4564</v>
      </c>
    </row>
    <row r="40" spans="1:11" x14ac:dyDescent="0.2">
      <c r="A40" s="194" t="s">
        <v>148</v>
      </c>
    </row>
    <row r="43" spans="1:11" s="5" customFormat="1" ht="12.75" thickBot="1" x14ac:dyDescent="0.25">
      <c r="A43" s="150" t="s">
        <v>149</v>
      </c>
    </row>
    <row r="44" spans="1:11" s="5" customFormat="1" ht="36.75" thickBot="1" x14ac:dyDescent="0.25">
      <c r="A44" s="6" t="s">
        <v>1</v>
      </c>
      <c r="B44" s="7" t="s">
        <v>2</v>
      </c>
      <c r="C44" s="8" t="s">
        <v>142</v>
      </c>
      <c r="D44" s="8" t="s">
        <v>143</v>
      </c>
      <c r="E44" s="8" t="s">
        <v>144</v>
      </c>
      <c r="F44" s="8" t="s">
        <v>145</v>
      </c>
      <c r="G44" s="9" t="s">
        <v>146</v>
      </c>
    </row>
    <row r="45" spans="1:11" x14ac:dyDescent="0.2">
      <c r="A45" s="10">
        <v>1</v>
      </c>
      <c r="B45" s="11" t="s">
        <v>3</v>
      </c>
      <c r="C45" s="175">
        <f>'[3]MAL3T-2013A.XLS'!$D$555</f>
        <v>2</v>
      </c>
      <c r="D45" s="176">
        <f>'[3]MAL3T-2013A.XLS'!$E$555</f>
        <v>1</v>
      </c>
      <c r="E45" s="176">
        <f>'[3]MAL3T-2013A.XLS'!$F$555</f>
        <v>4.5</v>
      </c>
      <c r="F45" s="176">
        <f>'[3]MAL3T-2013A.XLS'!$G$555</f>
        <v>24</v>
      </c>
      <c r="G45" s="177">
        <f>'[3]MAL3T-2013A.XLS'!$H$555</f>
        <v>255</v>
      </c>
    </row>
    <row r="46" spans="1:11" x14ac:dyDescent="0.2">
      <c r="A46" s="12">
        <v>2</v>
      </c>
      <c r="B46" s="13" t="s">
        <v>4</v>
      </c>
      <c r="C46" s="180">
        <f>'[4]MAL3T-2013A.XLS'!$D$544</f>
        <v>3</v>
      </c>
      <c r="D46" s="181">
        <f>'[4]MAL3T-2013A.XLS'!$E$544</f>
        <v>2</v>
      </c>
      <c r="E46" s="181">
        <f>'[4]MAL3T-2013A.XLS'!$F$544</f>
        <v>13</v>
      </c>
      <c r="F46" s="181">
        <f>'[4]MAL3T-2013A.XLS'!$G$544</f>
        <v>27</v>
      </c>
      <c r="G46" s="182">
        <f>'[4]MAL3T-2013A.XLS'!$H$544</f>
        <v>870</v>
      </c>
    </row>
    <row r="47" spans="1:11" x14ac:dyDescent="0.2">
      <c r="A47" s="12">
        <v>3</v>
      </c>
      <c r="B47" s="13" t="s">
        <v>5</v>
      </c>
      <c r="C47" s="180">
        <f>'[5]MAL3T-2013A.XLS'!$D$544</f>
        <v>2</v>
      </c>
      <c r="D47" s="181">
        <f>'[5]MAL3T-2013A.XLS'!$E$544</f>
        <v>2</v>
      </c>
      <c r="E47" s="181">
        <f>'[5]MAL3T-2013A.XLS'!$F$544</f>
        <v>1.5</v>
      </c>
      <c r="F47" s="181">
        <f>'[5]MAL3T-2013A.XLS'!$G$544</f>
        <v>4</v>
      </c>
      <c r="G47" s="182">
        <f>'[5]MAL3T-2013A.XLS'!$H$544</f>
        <v>135</v>
      </c>
    </row>
    <row r="48" spans="1:11" x14ac:dyDescent="0.2">
      <c r="A48" s="12">
        <v>4</v>
      </c>
      <c r="B48" s="13" t="s">
        <v>6</v>
      </c>
      <c r="C48" s="180">
        <f>'[6]MAL3T-2013A.XLS'!$D$550</f>
        <v>2</v>
      </c>
      <c r="D48" s="181">
        <f>'[6]MAL3T-2013A.XLS'!$E$550</f>
        <v>2</v>
      </c>
      <c r="E48" s="181">
        <f>'[6]MAL3T-2013A.XLS'!$F$550</f>
        <v>3.5</v>
      </c>
      <c r="F48" s="181">
        <f>'[6]MAL3T-2013A.XLS'!$G$550</f>
        <v>0</v>
      </c>
      <c r="G48" s="182">
        <f>'[6]MAL3T-2013A.XLS'!$H$550</f>
        <v>298</v>
      </c>
    </row>
    <row r="49" spans="1:9" x14ac:dyDescent="0.2">
      <c r="A49" s="12">
        <v>5</v>
      </c>
      <c r="B49" s="13" t="s">
        <v>7</v>
      </c>
      <c r="C49" s="180">
        <f>'[7]MAL3T-2013A.XLS'!$D$600</f>
        <v>4</v>
      </c>
      <c r="D49" s="181">
        <f>'[7]MAL3T-2013A.XLS'!$E$600</f>
        <v>3</v>
      </c>
      <c r="E49" s="181">
        <f>'[7]MAL3T-2013A.XLS'!$F$600</f>
        <v>3.25</v>
      </c>
      <c r="F49" s="181">
        <f>'[7]MAL3T-2013A.XLS'!$G$600</f>
        <v>0</v>
      </c>
      <c r="G49" s="182">
        <f>'[7]MAL3T-2013A.XLS'!$H$600</f>
        <v>0</v>
      </c>
    </row>
    <row r="50" spans="1:9" x14ac:dyDescent="0.2">
      <c r="A50" s="12">
        <v>6</v>
      </c>
      <c r="B50" s="13" t="s">
        <v>8</v>
      </c>
      <c r="C50" s="180">
        <f>'[8]MAL3T-2013A.XLS'!$D$544</f>
        <v>3</v>
      </c>
      <c r="D50" s="181">
        <f>'[8]MAL3T-2013A.XLS'!$E$544</f>
        <v>2</v>
      </c>
      <c r="E50" s="181">
        <f>'[8]MAL3T-2013A.XLS'!$F$544</f>
        <v>1.1666666666666667</v>
      </c>
      <c r="F50" s="181">
        <f>'[8]MAL3T-2013A.XLS'!$G$544</f>
        <v>0.16666666666666666</v>
      </c>
      <c r="G50" s="182">
        <f>'[8]MAL3T-2013A.XLS'!$H$544</f>
        <v>75</v>
      </c>
    </row>
    <row r="51" spans="1:9" x14ac:dyDescent="0.2">
      <c r="A51" s="12">
        <v>7</v>
      </c>
      <c r="B51" s="13" t="s">
        <v>9</v>
      </c>
      <c r="C51" s="180">
        <f>'[9]MAL3T-2013A.XLS'!$D$544</f>
        <v>1</v>
      </c>
      <c r="D51" s="181">
        <f>'[9]MAL3T-2013A.XLS'!$E$544</f>
        <v>1</v>
      </c>
      <c r="E51" s="181">
        <f>'[9]MAL3T-2013A.XLS'!$F$544</f>
        <v>5</v>
      </c>
      <c r="F51" s="181">
        <f>'[9]MAL3T-2013A.XLS'!$G$544</f>
        <v>20</v>
      </c>
      <c r="G51" s="182">
        <f>'[9]MAL3T-2013A.XLS'!$H$544</f>
        <v>40</v>
      </c>
    </row>
    <row r="52" spans="1:9" x14ac:dyDescent="0.2">
      <c r="A52" s="12">
        <v>8</v>
      </c>
      <c r="B52" s="13" t="s">
        <v>10</v>
      </c>
      <c r="C52" s="180">
        <f>'[10]MAL3T-2013A.XLS'!$D$544</f>
        <v>1</v>
      </c>
      <c r="D52" s="181">
        <f>'[10]MAL3T-2013A.XLS'!$E$544</f>
        <v>0</v>
      </c>
      <c r="E52" s="181">
        <f>'[10]MAL3T-2013A.XLS'!$F$544</f>
        <v>8</v>
      </c>
      <c r="F52" s="181">
        <f>'[10]MAL3T-2013A.XLS'!$G$544</f>
        <v>10</v>
      </c>
      <c r="G52" s="182">
        <f>'[10]MAL3T-2013A.XLS'!$H$544</f>
        <v>300</v>
      </c>
    </row>
    <row r="53" spans="1:9" x14ac:dyDescent="0.2">
      <c r="A53" s="12">
        <v>9</v>
      </c>
      <c r="B53" s="13" t="s">
        <v>11</v>
      </c>
      <c r="C53" s="180">
        <f>'[11]MAL3T-2013A.XLS'!$D$544</f>
        <v>5</v>
      </c>
      <c r="D53" s="181">
        <f>'[11]MAL3T-2013A.XLS'!$E$544</f>
        <v>1</v>
      </c>
      <c r="E53" s="181">
        <f>'[11]MAL3T-2013A.XLS'!$F$544</f>
        <v>5</v>
      </c>
      <c r="F53" s="181">
        <f>'[11]MAL3T-2013A.XLS'!$G$544</f>
        <v>7.4</v>
      </c>
      <c r="G53" s="182">
        <f>'[11]MAL3T-2013A.XLS'!$H$544</f>
        <v>919</v>
      </c>
    </row>
    <row r="54" spans="1:9" x14ac:dyDescent="0.2">
      <c r="A54" s="12">
        <v>10</v>
      </c>
      <c r="B54" s="13" t="s">
        <v>12</v>
      </c>
      <c r="C54" s="180">
        <f>'[12]MAL3T-2013A.XLS'!$D$544</f>
        <v>4</v>
      </c>
      <c r="D54" s="181">
        <f>'[12]MAL3T-2013A.XLS'!$E$544</f>
        <v>4</v>
      </c>
      <c r="E54" s="181">
        <f>'[12]MAL3T-2013A.XLS'!$F$544</f>
        <v>1</v>
      </c>
      <c r="F54" s="181">
        <f>'[12]MAL3T-2013A.XLS'!$G$544</f>
        <v>10.5</v>
      </c>
      <c r="G54" s="182">
        <f>'[12]MAL3T-2013A.XLS'!$H$544</f>
        <v>321</v>
      </c>
    </row>
    <row r="55" spans="1:9" x14ac:dyDescent="0.2">
      <c r="A55" s="12">
        <v>11</v>
      </c>
      <c r="B55" s="13" t="s">
        <v>13</v>
      </c>
      <c r="C55" s="180">
        <f>'[13]MAL3T-2013A.XLS'!$D$545</f>
        <v>3</v>
      </c>
      <c r="D55" s="181">
        <f>'[13]MAL3T-2013A.XLS'!$E$545</f>
        <v>1</v>
      </c>
      <c r="E55" s="181">
        <f>'[13]MAL3T-2013A.XLS'!$F$545</f>
        <v>4</v>
      </c>
      <c r="F55" s="181">
        <f>'[13]MAL3T-2013A.XLS'!$G$545</f>
        <v>0.66666666666666663</v>
      </c>
      <c r="G55" s="182">
        <f>'[13]MAL3T-2013A.XLS'!$H$545</f>
        <v>220</v>
      </c>
      <c r="I55" s="1" t="s">
        <v>90</v>
      </c>
    </row>
    <row r="56" spans="1:9" x14ac:dyDescent="0.2">
      <c r="A56" s="12">
        <v>12</v>
      </c>
      <c r="B56" s="13" t="s">
        <v>14</v>
      </c>
      <c r="C56" s="180">
        <f>'[14]MAL3T-2013A.XLS'!$D$549</f>
        <v>5</v>
      </c>
      <c r="D56" s="181">
        <f>'[14]MAL3T-2013A.XLS'!$E$549</f>
        <v>4</v>
      </c>
      <c r="E56" s="181">
        <f>'[14]MAL3T-2013A.XLS'!$F$549</f>
        <v>3.8</v>
      </c>
      <c r="F56" s="181">
        <f>'[14]MAL3T-2013A.XLS'!$G$549</f>
        <v>20</v>
      </c>
      <c r="G56" s="182">
        <f>'[14]MAL3T-2013A.XLS'!$H$549</f>
        <v>804</v>
      </c>
    </row>
    <row r="57" spans="1:9" x14ac:dyDescent="0.2">
      <c r="A57" s="12">
        <v>13</v>
      </c>
      <c r="B57" s="13" t="s">
        <v>15</v>
      </c>
      <c r="C57" s="180">
        <f>'[15]MAL3T-2013A.XLS'!$D$545</f>
        <v>5</v>
      </c>
      <c r="D57" s="181">
        <f>'[15]MAL3T-2013A.XLS'!$E$545</f>
        <v>3</v>
      </c>
      <c r="E57" s="181">
        <f>'[15]MAL3T-2013A.XLS'!$F$545</f>
        <v>2.2000000000000002</v>
      </c>
      <c r="F57" s="181">
        <f>'[15]MAL3T-2013A.XLS'!$G$545</f>
        <v>2</v>
      </c>
      <c r="G57" s="182">
        <f>'[15]MAL3T-2013A.XLS'!$H$545</f>
        <v>128</v>
      </c>
    </row>
    <row r="58" spans="1:9" x14ac:dyDescent="0.2">
      <c r="A58" s="12">
        <v>14</v>
      </c>
      <c r="B58" s="13" t="s">
        <v>16</v>
      </c>
      <c r="C58" s="180">
        <f>'[16]MAL3T-2013A.XLS'!$D$547</f>
        <v>1</v>
      </c>
      <c r="D58" s="181">
        <f>'[16]MAL3T-2013A.XLS'!$E$547</f>
        <v>0</v>
      </c>
      <c r="E58" s="181">
        <f>'[16]MAL3T-2013A.XLS'!$F$547</f>
        <v>5</v>
      </c>
      <c r="F58" s="181">
        <f>'[16]MAL3T-2013A.XLS'!$G$547</f>
        <v>25</v>
      </c>
      <c r="G58" s="182">
        <f>'[16]MAL3T-2013A.XLS'!$H$547</f>
        <v>112</v>
      </c>
    </row>
    <row r="59" spans="1:9" ht="12.75" thickBot="1" x14ac:dyDescent="0.25">
      <c r="A59" s="14">
        <v>15</v>
      </c>
      <c r="B59" s="15" t="s">
        <v>17</v>
      </c>
      <c r="C59" s="220">
        <f>'[17]MAL3T-2013A.XLS'!$D$550</f>
        <v>4</v>
      </c>
      <c r="D59" s="221">
        <f>'[17]MAL3T-2013A.XLS'!$E$550</f>
        <v>4</v>
      </c>
      <c r="E59" s="221">
        <f>'[17]MAL3T-2013A.XLS'!$F$550</f>
        <v>2.5</v>
      </c>
      <c r="F59" s="221">
        <f>'[17]MAL3T-2013A.XLS'!$G$550</f>
        <v>2.75</v>
      </c>
      <c r="G59" s="222">
        <f>'[17]MAL3T-2013A.XLS'!$H$550</f>
        <v>813</v>
      </c>
    </row>
    <row r="60" spans="1:9" s="20" customFormat="1" ht="12.75" thickBot="1" x14ac:dyDescent="0.25">
      <c r="A60" s="16"/>
      <c r="B60" s="198" t="s">
        <v>89</v>
      </c>
      <c r="C60" s="176">
        <f>SUM(C45:C59)</f>
        <v>45</v>
      </c>
      <c r="D60" s="176">
        <f>SUM(D45:D59)</f>
        <v>30</v>
      </c>
      <c r="E60" s="176">
        <f>SUM(E45:E59)</f>
        <v>63.416666666666671</v>
      </c>
      <c r="F60" s="176">
        <f>SUM(F45:F59)</f>
        <v>153.48333333333335</v>
      </c>
      <c r="G60" s="177">
        <f>SUM(G45:G59)</f>
        <v>5290</v>
      </c>
    </row>
    <row r="61" spans="1:9" s="20" customFormat="1" ht="12.75" thickBot="1" x14ac:dyDescent="0.25">
      <c r="A61" s="16"/>
      <c r="B61" s="204" t="s">
        <v>89</v>
      </c>
      <c r="C61" s="181">
        <v>44</v>
      </c>
      <c r="D61" s="181">
        <v>26</v>
      </c>
      <c r="E61" s="181">
        <v>52.628571428571433</v>
      </c>
      <c r="F61" s="181">
        <v>165.13095238095241</v>
      </c>
      <c r="G61" s="182">
        <v>5730</v>
      </c>
    </row>
    <row r="62" spans="1:9" s="20" customFormat="1" ht="12.75" thickBot="1" x14ac:dyDescent="0.25">
      <c r="A62" s="16"/>
      <c r="B62" s="206" t="s">
        <v>75</v>
      </c>
      <c r="C62" s="184">
        <v>41</v>
      </c>
      <c r="D62" s="184">
        <v>27</v>
      </c>
      <c r="E62" s="184">
        <v>50.300000000000011</v>
      </c>
      <c r="F62" s="184">
        <v>174.54999999999998</v>
      </c>
      <c r="G62" s="185">
        <v>5249</v>
      </c>
    </row>
    <row r="63" spans="1:9" s="20" customFormat="1" ht="12.75" thickBot="1" x14ac:dyDescent="0.25">
      <c r="A63" s="16"/>
      <c r="B63" s="208" t="s">
        <v>18</v>
      </c>
      <c r="C63" s="186">
        <v>41</v>
      </c>
      <c r="D63" s="187">
        <v>24</v>
      </c>
      <c r="E63" s="187">
        <v>48.516666666666666</v>
      </c>
      <c r="F63" s="187">
        <v>122</v>
      </c>
      <c r="G63" s="188">
        <v>6126</v>
      </c>
    </row>
    <row r="64" spans="1:9" s="20" customFormat="1" ht="12.75" thickBot="1" x14ac:dyDescent="0.25">
      <c r="A64" s="16"/>
      <c r="B64" s="210" t="s">
        <v>112</v>
      </c>
      <c r="C64" s="191">
        <v>46</v>
      </c>
      <c r="D64" s="192">
        <v>26</v>
      </c>
      <c r="E64" s="192">
        <v>44.866666666666667</v>
      </c>
      <c r="F64" s="192">
        <v>115.77222222222221</v>
      </c>
      <c r="G64" s="193">
        <v>5220</v>
      </c>
    </row>
    <row r="65" spans="1:7" s="20" customFormat="1" ht="12.75" thickBot="1" x14ac:dyDescent="0.25">
      <c r="A65" s="16"/>
      <c r="B65" s="210" t="s">
        <v>113</v>
      </c>
      <c r="C65" s="191">
        <v>41</v>
      </c>
      <c r="D65" s="192">
        <v>22</v>
      </c>
      <c r="E65" s="192">
        <v>57.85</v>
      </c>
      <c r="F65" s="192">
        <v>243.8</v>
      </c>
      <c r="G65" s="193">
        <v>4868</v>
      </c>
    </row>
    <row r="66" spans="1:7" s="20" customFormat="1" ht="12.75" thickBot="1" x14ac:dyDescent="0.25">
      <c r="A66" s="16"/>
      <c r="B66" s="210" t="s">
        <v>114</v>
      </c>
      <c r="C66" s="191">
        <v>32</v>
      </c>
      <c r="D66" s="192">
        <v>25</v>
      </c>
      <c r="E66" s="192">
        <v>48.06666666666667</v>
      </c>
      <c r="F66" s="192">
        <v>114.8</v>
      </c>
      <c r="G66" s="193">
        <v>4191</v>
      </c>
    </row>
    <row r="67" spans="1:7" s="20" customFormat="1" ht="12.75" thickBot="1" x14ac:dyDescent="0.25">
      <c r="A67" s="16"/>
      <c r="B67" s="210" t="s">
        <v>115</v>
      </c>
      <c r="C67" s="191">
        <v>35</v>
      </c>
      <c r="D67" s="192">
        <v>22</v>
      </c>
      <c r="E67" s="192">
        <v>60.266666666666673</v>
      </c>
      <c r="F67" s="192">
        <v>256.01666666666665</v>
      </c>
      <c r="G67" s="193">
        <v>4490</v>
      </c>
    </row>
    <row r="68" spans="1:7" s="20" customFormat="1" ht="12.75" thickBot="1" x14ac:dyDescent="0.25">
      <c r="A68" s="16"/>
      <c r="B68" s="210" t="s">
        <v>116</v>
      </c>
      <c r="C68" s="191">
        <v>51</v>
      </c>
      <c r="D68" s="192">
        <v>23</v>
      </c>
      <c r="E68" s="192">
        <v>48.541666666666671</v>
      </c>
      <c r="F68" s="192">
        <v>268.5</v>
      </c>
      <c r="G68" s="193">
        <v>5355</v>
      </c>
    </row>
    <row r="69" spans="1:7" s="20" customFormat="1" ht="12.75" thickBot="1" x14ac:dyDescent="0.25">
      <c r="A69" s="16"/>
      <c r="B69" s="210" t="s">
        <v>147</v>
      </c>
      <c r="C69" s="191">
        <v>51</v>
      </c>
      <c r="D69" s="192">
        <v>31</v>
      </c>
      <c r="E69" s="192">
        <v>54.938888888888897</v>
      </c>
      <c r="F69" s="192">
        <v>109.43333333333334</v>
      </c>
      <c r="G69" s="193">
        <v>6115</v>
      </c>
    </row>
    <row r="73" spans="1:7" s="5" customFormat="1" ht="12.75" thickBot="1" x14ac:dyDescent="0.25">
      <c r="A73" s="150" t="s">
        <v>150</v>
      </c>
    </row>
    <row r="74" spans="1:7" s="5" customFormat="1" ht="36.75" thickBot="1" x14ac:dyDescent="0.25">
      <c r="A74" s="6" t="s">
        <v>1</v>
      </c>
      <c r="B74" s="7" t="s">
        <v>2</v>
      </c>
      <c r="C74" s="8" t="s">
        <v>142</v>
      </c>
      <c r="D74" s="8" t="s">
        <v>143</v>
      </c>
      <c r="E74" s="8" t="s">
        <v>144</v>
      </c>
      <c r="F74" s="8" t="s">
        <v>145</v>
      </c>
      <c r="G74" s="9" t="s">
        <v>146</v>
      </c>
    </row>
    <row r="75" spans="1:7" x14ac:dyDescent="0.2">
      <c r="A75" s="10">
        <v>1</v>
      </c>
      <c r="B75" s="11" t="s">
        <v>3</v>
      </c>
      <c r="C75" s="175">
        <f>'[3]MAL3T-2013A.XLS'!$D$562</f>
        <v>1</v>
      </c>
      <c r="D75" s="176">
        <f>'[3]MAL3T-2013A.XLS'!$E$562</f>
        <v>1</v>
      </c>
      <c r="E75" s="176">
        <f>'[3]MAL3T-2013A.XLS'!$F$562</f>
        <v>6</v>
      </c>
      <c r="F75" s="176">
        <f>'[3]MAL3T-2013A.XLS'!$G$562</f>
        <v>52</v>
      </c>
      <c r="G75" s="177">
        <f>'[3]MAL3T-2013A.XLS'!$H$562</f>
        <v>150</v>
      </c>
    </row>
    <row r="76" spans="1:7" x14ac:dyDescent="0.2">
      <c r="A76" s="12">
        <v>2</v>
      </c>
      <c r="B76" s="13" t="s">
        <v>4</v>
      </c>
      <c r="C76" s="180">
        <f>'[4]MAL3T-2013A.XLS'!$D$551</f>
        <v>2</v>
      </c>
      <c r="D76" s="181">
        <f>'[4]MAL3T-2013A.XLS'!$E$551</f>
        <v>1</v>
      </c>
      <c r="E76" s="181">
        <f>'[4]MAL3T-2013A.XLS'!$F$551</f>
        <v>2</v>
      </c>
      <c r="F76" s="181">
        <f>'[4]MAL3T-2013A.XLS'!$G$551</f>
        <v>3.5</v>
      </c>
      <c r="G76" s="182">
        <f>'[4]MAL3T-2013A.XLS'!$H$551</f>
        <v>400</v>
      </c>
    </row>
    <row r="77" spans="1:7" x14ac:dyDescent="0.2">
      <c r="A77" s="12">
        <v>3</v>
      </c>
      <c r="B77" s="13" t="s">
        <v>5</v>
      </c>
      <c r="C77" s="180">
        <f>'[5]MAL3T-2013A.XLS'!$D$551</f>
        <v>0</v>
      </c>
      <c r="D77" s="181">
        <f>'[5]MAL3T-2013A.XLS'!$E$551</f>
        <v>0</v>
      </c>
      <c r="E77" s="181">
        <f>'[5]MAL3T-2013A.XLS'!$F$551</f>
        <v>0</v>
      </c>
      <c r="F77" s="181">
        <f>'[5]MAL3T-2013A.XLS'!$G$551</f>
        <v>0</v>
      </c>
      <c r="G77" s="182">
        <f>'[5]MAL3T-2013A.XLS'!$H$551</f>
        <v>0</v>
      </c>
    </row>
    <row r="78" spans="1:7" x14ac:dyDescent="0.2">
      <c r="A78" s="12">
        <v>4</v>
      </c>
      <c r="B78" s="13" t="s">
        <v>6</v>
      </c>
      <c r="C78" s="180">
        <f>'[6]MAL3T-2013A.XLS'!$D$557</f>
        <v>0</v>
      </c>
      <c r="D78" s="181">
        <f>'[6]MAL3T-2013A.XLS'!$E$557</f>
        <v>0</v>
      </c>
      <c r="E78" s="181">
        <f>'[6]MAL3T-2013A.XLS'!$F$557</f>
        <v>0</v>
      </c>
      <c r="F78" s="181">
        <f>'[6]MAL3T-2013A.XLS'!$G$557</f>
        <v>0</v>
      </c>
      <c r="G78" s="182">
        <f>'[6]MAL3T-2013A.XLS'!$H$557</f>
        <v>0</v>
      </c>
    </row>
    <row r="79" spans="1:7" x14ac:dyDescent="0.2">
      <c r="A79" s="12">
        <v>5</v>
      </c>
      <c r="B79" s="13" t="s">
        <v>7</v>
      </c>
      <c r="C79" s="180">
        <f>'[7]MAL3T-2013A.XLS'!$D$607</f>
        <v>0</v>
      </c>
      <c r="D79" s="181">
        <f>'[7]MAL3T-2013A.XLS'!$E$607</f>
        <v>0</v>
      </c>
      <c r="E79" s="181">
        <f>'[7]MAL3T-2013A.XLS'!$F$607</f>
        <v>0</v>
      </c>
      <c r="F79" s="181">
        <f>'[7]MAL3T-2013A.XLS'!$G$607</f>
        <v>0</v>
      </c>
      <c r="G79" s="182">
        <f>'[7]MAL3T-2013A.XLS'!$H$607</f>
        <v>0</v>
      </c>
    </row>
    <row r="80" spans="1:7" x14ac:dyDescent="0.2">
      <c r="A80" s="12">
        <v>6</v>
      </c>
      <c r="B80" s="13" t="s">
        <v>8</v>
      </c>
      <c r="C80" s="180">
        <f>'[8]MAL3T-2013A.XLS'!$D$551</f>
        <v>0</v>
      </c>
      <c r="D80" s="181">
        <f>'[8]MAL3T-2013A.XLS'!$E$551</f>
        <v>0</v>
      </c>
      <c r="E80" s="181">
        <f>'[8]MAL3T-2013A.XLS'!$F$551</f>
        <v>0</v>
      </c>
      <c r="F80" s="181">
        <f>'[8]MAL3T-2013A.XLS'!$G$551</f>
        <v>0</v>
      </c>
      <c r="G80" s="182">
        <f>'[8]MAL3T-2013A.XLS'!$H$551</f>
        <v>0</v>
      </c>
    </row>
    <row r="81" spans="1:7" x14ac:dyDescent="0.2">
      <c r="A81" s="12">
        <v>7</v>
      </c>
      <c r="B81" s="13" t="s">
        <v>9</v>
      </c>
      <c r="C81" s="180">
        <f>'[9]MAL3T-2013A.XLS'!$D$551</f>
        <v>0</v>
      </c>
      <c r="D81" s="181">
        <f>'[9]MAL3T-2013A.XLS'!$E$551</f>
        <v>0</v>
      </c>
      <c r="E81" s="181">
        <f>'[9]MAL3T-2013A.XLS'!$F$551</f>
        <v>0</v>
      </c>
      <c r="F81" s="181">
        <f>'[9]MAL3T-2013A.XLS'!$G$551</f>
        <v>0</v>
      </c>
      <c r="G81" s="182">
        <f>'[9]MAL3T-2013A.XLS'!$H$551</f>
        <v>0</v>
      </c>
    </row>
    <row r="82" spans="1:7" x14ac:dyDescent="0.2">
      <c r="A82" s="12">
        <v>8</v>
      </c>
      <c r="B82" s="13" t="s">
        <v>10</v>
      </c>
      <c r="C82" s="180">
        <f>'[10]MAL3T-2013A.XLS'!$D$551</f>
        <v>0</v>
      </c>
      <c r="D82" s="181">
        <f>'[10]MAL3T-2013A.XLS'!$E$551</f>
        <v>0</v>
      </c>
      <c r="E82" s="181">
        <f>'[10]MAL3T-2013A.XLS'!$F$551</f>
        <v>0</v>
      </c>
      <c r="F82" s="181">
        <f>'[10]MAL3T-2013A.XLS'!$G$551</f>
        <v>0</v>
      </c>
      <c r="G82" s="182">
        <f>'[10]MAL3T-2013A.XLS'!$H$551</f>
        <v>0</v>
      </c>
    </row>
    <row r="83" spans="1:7" x14ac:dyDescent="0.2">
      <c r="A83" s="12">
        <v>9</v>
      </c>
      <c r="B83" s="13" t="s">
        <v>11</v>
      </c>
      <c r="C83" s="180">
        <f>'[11]MAL3T-2013A.XLS'!$D$551</f>
        <v>0</v>
      </c>
      <c r="D83" s="181">
        <f>'[11]MAL3T-2013A.XLS'!$E$551</f>
        <v>0</v>
      </c>
      <c r="E83" s="181">
        <f>'[11]MAL3T-2013A.XLS'!$F$551</f>
        <v>0</v>
      </c>
      <c r="F83" s="181">
        <f>'[11]MAL3T-2013A.XLS'!$G$551</f>
        <v>0</v>
      </c>
      <c r="G83" s="182">
        <f>'[11]MAL3T-2013A.XLS'!$H$551</f>
        <v>0</v>
      </c>
    </row>
    <row r="84" spans="1:7" x14ac:dyDescent="0.2">
      <c r="A84" s="12">
        <v>10</v>
      </c>
      <c r="B84" s="13" t="s">
        <v>12</v>
      </c>
      <c r="C84" s="180">
        <f>'[12]MAL3T-2013A.XLS'!$D$551</f>
        <v>1</v>
      </c>
      <c r="D84" s="181">
        <f>'[12]MAL3T-2013A.XLS'!$E$551</f>
        <v>1</v>
      </c>
      <c r="E84" s="181">
        <f>'[12]MAL3T-2013A.XLS'!$F$551</f>
        <v>1</v>
      </c>
      <c r="F84" s="181">
        <f>'[12]MAL3T-2013A.XLS'!$G$551</f>
        <v>41</v>
      </c>
      <c r="G84" s="182">
        <f>'[12]MAL3T-2013A.XLS'!$H$551</f>
        <v>30</v>
      </c>
    </row>
    <row r="85" spans="1:7" x14ac:dyDescent="0.2">
      <c r="A85" s="12">
        <v>11</v>
      </c>
      <c r="B85" s="13" t="s">
        <v>13</v>
      </c>
      <c r="C85" s="180">
        <f>'[13]MAL3T-2013A.XLS'!$D$552</f>
        <v>0</v>
      </c>
      <c r="D85" s="181">
        <f>'[13]MAL3T-2013A.XLS'!$E$552</f>
        <v>0</v>
      </c>
      <c r="E85" s="181">
        <f>'[13]MAL3T-2013A.XLS'!$F$552</f>
        <v>0</v>
      </c>
      <c r="F85" s="181">
        <f>'[13]MAL3T-2013A.XLS'!$G$552</f>
        <v>0</v>
      </c>
      <c r="G85" s="182">
        <f>'[13]MAL3T-2013A.XLS'!$H$552</f>
        <v>0</v>
      </c>
    </row>
    <row r="86" spans="1:7" x14ac:dyDescent="0.2">
      <c r="A86" s="12">
        <v>12</v>
      </c>
      <c r="B86" s="13" t="s">
        <v>14</v>
      </c>
      <c r="C86" s="180">
        <f>'[14]MAL3T-2013A.XLS'!$D$556</f>
        <v>2</v>
      </c>
      <c r="D86" s="181">
        <f>'[14]MAL3T-2013A.XLS'!$E$556</f>
        <v>0</v>
      </c>
      <c r="E86" s="181">
        <f>'[14]MAL3T-2013A.XLS'!$F$556</f>
        <v>3.5</v>
      </c>
      <c r="F86" s="181">
        <f>'[14]MAL3T-2013A.XLS'!$G$556</f>
        <v>12</v>
      </c>
      <c r="G86" s="182">
        <f>'[14]MAL3T-2013A.XLS'!$H$556</f>
        <v>193</v>
      </c>
    </row>
    <row r="87" spans="1:7" x14ac:dyDescent="0.2">
      <c r="A87" s="12">
        <v>13</v>
      </c>
      <c r="B87" s="13" t="s">
        <v>15</v>
      </c>
      <c r="C87" s="180">
        <f>'[15]MAL3T-2013A.XLS'!$D$552</f>
        <v>0</v>
      </c>
      <c r="D87" s="181">
        <f>'[15]MAL3T-2013A.XLS'!$E$552</f>
        <v>0</v>
      </c>
      <c r="E87" s="181">
        <f>'[15]MAL3T-2013A.XLS'!$F$552</f>
        <v>0</v>
      </c>
      <c r="F87" s="181">
        <f>'[15]MAL3T-2013A.XLS'!$G$552</f>
        <v>0</v>
      </c>
      <c r="G87" s="182">
        <f>'[15]MAL3T-2013A.XLS'!$H$552</f>
        <v>0</v>
      </c>
    </row>
    <row r="88" spans="1:7" x14ac:dyDescent="0.2">
      <c r="A88" s="12">
        <v>14</v>
      </c>
      <c r="B88" s="13" t="s">
        <v>16</v>
      </c>
      <c r="C88" s="180">
        <f>'[16]MAL3T-2013A.XLS'!$D$554</f>
        <v>1</v>
      </c>
      <c r="D88" s="181">
        <f>'[16]MAL3T-2013A.XLS'!$E$554</f>
        <v>0</v>
      </c>
      <c r="E88" s="181">
        <f>'[16]MAL3T-2013A.XLS'!$F$554</f>
        <v>4</v>
      </c>
      <c r="F88" s="181">
        <f>'[16]MAL3T-2013A.XLS'!$G$554</f>
        <v>25</v>
      </c>
      <c r="G88" s="182">
        <f>'[16]MAL3T-2013A.XLS'!$H$554</f>
        <v>5</v>
      </c>
    </row>
    <row r="89" spans="1:7" ht="12.75" thickBot="1" x14ac:dyDescent="0.25">
      <c r="A89" s="14">
        <v>15</v>
      </c>
      <c r="B89" s="15" t="s">
        <v>17</v>
      </c>
      <c r="C89" s="220">
        <f>'[17]MAL3T-2013A.XLS'!$D$557</f>
        <v>1</v>
      </c>
      <c r="D89" s="221">
        <f>'[17]MAL3T-2013A.XLS'!$E$557</f>
        <v>1</v>
      </c>
      <c r="E89" s="221">
        <f>'[17]MAL3T-2013A.XLS'!$F$557</f>
        <v>3</v>
      </c>
      <c r="F89" s="221">
        <f>'[17]MAL3T-2013A.XLS'!$G$557</f>
        <v>0</v>
      </c>
      <c r="G89" s="222">
        <f>'[17]MAL3T-2013A.XLS'!$H$557</f>
        <v>49</v>
      </c>
    </row>
    <row r="90" spans="1:7" s="20" customFormat="1" ht="12.75" thickBot="1" x14ac:dyDescent="0.25">
      <c r="A90" s="16"/>
      <c r="B90" s="198" t="s">
        <v>101</v>
      </c>
      <c r="C90" s="176">
        <f>SUM(C75:C89)</f>
        <v>8</v>
      </c>
      <c r="D90" s="176">
        <f>SUM(D75:D89)</f>
        <v>4</v>
      </c>
      <c r="E90" s="176">
        <f>SUM(E75:E89)</f>
        <v>19.5</v>
      </c>
      <c r="F90" s="176">
        <f>SUM(F75:F89)</f>
        <v>133.5</v>
      </c>
      <c r="G90" s="177">
        <f>SUM(G75:G89)</f>
        <v>827</v>
      </c>
    </row>
    <row r="91" spans="1:7" s="20" customFormat="1" ht="12.75" thickBot="1" x14ac:dyDescent="0.25">
      <c r="A91" s="16"/>
      <c r="B91" s="204" t="s">
        <v>89</v>
      </c>
      <c r="C91" s="181">
        <v>16</v>
      </c>
      <c r="D91" s="181">
        <v>2</v>
      </c>
      <c r="E91" s="181">
        <v>21.25</v>
      </c>
      <c r="F91" s="181">
        <v>101.5</v>
      </c>
      <c r="G91" s="182">
        <v>1924</v>
      </c>
    </row>
    <row r="92" spans="1:7" s="20" customFormat="1" ht="12.75" thickBot="1" x14ac:dyDescent="0.25">
      <c r="A92" s="16"/>
      <c r="B92" s="206" t="s">
        <v>75</v>
      </c>
      <c r="C92" s="184">
        <v>8</v>
      </c>
      <c r="D92" s="184">
        <v>3</v>
      </c>
      <c r="E92" s="184">
        <v>19</v>
      </c>
      <c r="F92" s="184">
        <v>204.5</v>
      </c>
      <c r="G92" s="185">
        <v>1965</v>
      </c>
    </row>
    <row r="93" spans="1:7" s="20" customFormat="1" ht="12.75" thickBot="1" x14ac:dyDescent="0.25">
      <c r="A93" s="16"/>
      <c r="B93" s="208" t="s">
        <v>18</v>
      </c>
      <c r="C93" s="186">
        <v>12</v>
      </c>
      <c r="D93" s="187">
        <v>4</v>
      </c>
      <c r="E93" s="187">
        <v>30.25</v>
      </c>
      <c r="F93" s="187">
        <v>88.5</v>
      </c>
      <c r="G93" s="188">
        <v>3666</v>
      </c>
    </row>
    <row r="94" spans="1:7" s="20" customFormat="1" ht="12.75" thickBot="1" x14ac:dyDescent="0.25">
      <c r="A94" s="16"/>
      <c r="B94" s="210" t="s">
        <v>112</v>
      </c>
      <c r="C94" s="191">
        <v>17</v>
      </c>
      <c r="D94" s="192">
        <v>4</v>
      </c>
      <c r="E94" s="192">
        <v>24.708333333333332</v>
      </c>
      <c r="F94" s="192">
        <v>165.83333333333334</v>
      </c>
      <c r="G94" s="193">
        <v>2742</v>
      </c>
    </row>
    <row r="95" spans="1:7" s="20" customFormat="1" ht="12.75" thickBot="1" x14ac:dyDescent="0.25">
      <c r="A95" s="16"/>
      <c r="B95" s="210" t="s">
        <v>113</v>
      </c>
      <c r="C95" s="191">
        <v>15</v>
      </c>
      <c r="D95" s="192">
        <v>5</v>
      </c>
      <c r="E95" s="192">
        <v>43.5</v>
      </c>
      <c r="F95" s="192">
        <v>116</v>
      </c>
      <c r="G95" s="193">
        <v>2801</v>
      </c>
    </row>
    <row r="96" spans="1:7" s="20" customFormat="1" ht="12.75" thickBot="1" x14ac:dyDescent="0.25">
      <c r="A96" s="16"/>
      <c r="B96" s="210" t="s">
        <v>114</v>
      </c>
      <c r="C96" s="191">
        <v>12</v>
      </c>
      <c r="D96" s="192">
        <v>9</v>
      </c>
      <c r="E96" s="192">
        <v>24.5</v>
      </c>
      <c r="F96" s="192">
        <v>160.125</v>
      </c>
      <c r="G96" s="193">
        <v>1446</v>
      </c>
    </row>
    <row r="97" spans="1:7" s="20" customFormat="1" ht="12.75" thickBot="1" x14ac:dyDescent="0.25">
      <c r="A97" s="16"/>
      <c r="B97" s="210" t="s">
        <v>115</v>
      </c>
      <c r="C97" s="191">
        <v>9</v>
      </c>
      <c r="D97" s="192">
        <v>2</v>
      </c>
      <c r="E97" s="192">
        <v>17</v>
      </c>
      <c r="F97" s="192">
        <v>35</v>
      </c>
      <c r="G97" s="193">
        <v>597</v>
      </c>
    </row>
    <row r="98" spans="1:7" ht="12.75" thickBot="1" x14ac:dyDescent="0.25">
      <c r="B98" s="210"/>
      <c r="C98" s="191"/>
      <c r="D98" s="192"/>
      <c r="E98" s="192"/>
      <c r="F98" s="192"/>
      <c r="G98" s="193"/>
    </row>
    <row r="99" spans="1:7" ht="12.75" thickBot="1" x14ac:dyDescent="0.25">
      <c r="B99" s="210"/>
      <c r="C99" s="191"/>
      <c r="D99" s="192"/>
      <c r="E99" s="192"/>
      <c r="F99" s="192"/>
      <c r="G99" s="193"/>
    </row>
    <row r="101" spans="1:7" s="5" customFormat="1" ht="12.75" thickBot="1" x14ac:dyDescent="0.25">
      <c r="A101" s="150" t="s">
        <v>151</v>
      </c>
    </row>
    <row r="102" spans="1:7" s="5" customFormat="1" ht="36.75" thickBot="1" x14ac:dyDescent="0.25">
      <c r="A102" s="6" t="s">
        <v>1</v>
      </c>
      <c r="B102" s="7" t="s">
        <v>2</v>
      </c>
      <c r="C102" s="8" t="s">
        <v>142</v>
      </c>
      <c r="D102" s="8" t="s">
        <v>143</v>
      </c>
      <c r="E102" s="8" t="s">
        <v>144</v>
      </c>
      <c r="F102" s="8" t="s">
        <v>145</v>
      </c>
      <c r="G102" s="9" t="s">
        <v>146</v>
      </c>
    </row>
    <row r="103" spans="1:7" x14ac:dyDescent="0.2">
      <c r="A103" s="10">
        <v>1</v>
      </c>
      <c r="B103" s="11" t="s">
        <v>3</v>
      </c>
      <c r="C103" s="175">
        <f>'[3]MAL3T-2013A.XLS'!$D$572</f>
        <v>5</v>
      </c>
      <c r="D103" s="176">
        <f>'[3]MAL3T-2013A.XLS'!$E$572</f>
        <v>0</v>
      </c>
      <c r="E103" s="176">
        <f>'[3]MAL3T-2013A.XLS'!$F$572</f>
        <v>8</v>
      </c>
      <c r="F103" s="176">
        <f>'[3]MAL3T-2013A.XLS'!$G$572</f>
        <v>2.8</v>
      </c>
      <c r="G103" s="177">
        <f>'[3]MAL3T-2013A.XLS'!$H$572</f>
        <v>940</v>
      </c>
    </row>
    <row r="104" spans="1:7" x14ac:dyDescent="0.2">
      <c r="A104" s="12">
        <v>2</v>
      </c>
      <c r="B104" s="13" t="s">
        <v>4</v>
      </c>
      <c r="C104" s="180">
        <f>'[4]MAL3T-2013A.XLS'!$D$558</f>
        <v>1</v>
      </c>
      <c r="D104" s="181">
        <f>'[4]MAL3T-2013A.XLS'!$E$558</f>
        <v>0</v>
      </c>
      <c r="E104" s="181">
        <f>'[4]MAL3T-2013A.XLS'!$F$558</f>
        <v>4</v>
      </c>
      <c r="F104" s="181">
        <f>'[4]MAL3T-2013A.XLS'!$G$558</f>
        <v>0</v>
      </c>
      <c r="G104" s="182">
        <f>'[4]MAL3T-2013A.XLS'!$H$558</f>
        <v>169</v>
      </c>
    </row>
    <row r="105" spans="1:7" x14ac:dyDescent="0.2">
      <c r="A105" s="12">
        <v>3</v>
      </c>
      <c r="B105" s="13" t="s">
        <v>5</v>
      </c>
      <c r="C105" s="180">
        <f>'[5]MAL3T-2013A.XLS'!$D$558</f>
        <v>3</v>
      </c>
      <c r="D105" s="181">
        <f>'[5]MAL3T-2013A.XLS'!$E$558</f>
        <v>1</v>
      </c>
      <c r="E105" s="181">
        <f>'[5]MAL3T-2013A.XLS'!$F$558</f>
        <v>5.666666666666667</v>
      </c>
      <c r="F105" s="181">
        <f>'[5]MAL3T-2013A.XLS'!$G$558</f>
        <v>6.666666666666667</v>
      </c>
      <c r="G105" s="182">
        <f>'[5]MAL3T-2013A.XLS'!$H$558</f>
        <v>90</v>
      </c>
    </row>
    <row r="106" spans="1:7" x14ac:dyDescent="0.2">
      <c r="A106" s="12">
        <v>4</v>
      </c>
      <c r="B106" s="13" t="s">
        <v>6</v>
      </c>
      <c r="C106" s="180">
        <f>'[6]MAL3T-2013A.XLS'!$D$564</f>
        <v>4</v>
      </c>
      <c r="D106" s="181">
        <f>'[6]MAL3T-2013A.XLS'!$E$564</f>
        <v>0</v>
      </c>
      <c r="E106" s="181">
        <f>'[6]MAL3T-2013A.XLS'!$F$564</f>
        <v>2.25</v>
      </c>
      <c r="F106" s="181">
        <f>'[6]MAL3T-2013A.XLS'!$G$564</f>
        <v>0</v>
      </c>
      <c r="G106" s="182">
        <f>'[6]MAL3T-2013A.XLS'!$H$564</f>
        <v>169</v>
      </c>
    </row>
    <row r="107" spans="1:7" x14ac:dyDescent="0.2">
      <c r="A107" s="12">
        <v>5</v>
      </c>
      <c r="B107" s="13" t="s">
        <v>7</v>
      </c>
      <c r="C107" s="180">
        <f>'[7]MAL3T-2013A.XLS'!$D$615</f>
        <v>0</v>
      </c>
      <c r="D107" s="181">
        <f>'[7]MAL3T-2013A.XLS'!$E$615</f>
        <v>0</v>
      </c>
      <c r="E107" s="181">
        <f>'[7]MAL3T-2013A.XLS'!$F$615</f>
        <v>0</v>
      </c>
      <c r="F107" s="181">
        <f>'[7]MAL3T-2013A.XLS'!$G$615</f>
        <v>0</v>
      </c>
      <c r="G107" s="182">
        <f>'[7]MAL3T-2013A.XLS'!$H$615</f>
        <v>110</v>
      </c>
    </row>
    <row r="108" spans="1:7" x14ac:dyDescent="0.2">
      <c r="A108" s="12">
        <v>6</v>
      </c>
      <c r="B108" s="13" t="s">
        <v>8</v>
      </c>
      <c r="C108" s="180">
        <f>'[8]MAL3T-2013A.XLS'!$D$558</f>
        <v>1</v>
      </c>
      <c r="D108" s="181">
        <f>'[8]MAL3T-2013A.XLS'!$E$558</f>
        <v>1</v>
      </c>
      <c r="E108" s="181">
        <f>'[8]MAL3T-2013A.XLS'!$F$558</f>
        <v>4</v>
      </c>
      <c r="F108" s="181">
        <f>'[8]MAL3T-2013A.XLS'!$G$558</f>
        <v>0</v>
      </c>
      <c r="G108" s="182">
        <f>'[8]MAL3T-2013A.XLS'!$H$558</f>
        <v>22</v>
      </c>
    </row>
    <row r="109" spans="1:7" x14ac:dyDescent="0.2">
      <c r="A109" s="12">
        <v>7</v>
      </c>
      <c r="B109" s="13" t="s">
        <v>9</v>
      </c>
      <c r="C109" s="180">
        <f>'[9]MAL3T-2013A.XLS'!$D$558</f>
        <v>0</v>
      </c>
      <c r="D109" s="181">
        <f>'[9]MAL3T-2013A.XLS'!$E$558</f>
        <v>0</v>
      </c>
      <c r="E109" s="181">
        <f>'[9]MAL3T-2013A.XLS'!$F$558</f>
        <v>0</v>
      </c>
      <c r="F109" s="181">
        <f>'[9]MAL3T-2013A.XLS'!$G$558</f>
        <v>0</v>
      </c>
      <c r="G109" s="182">
        <f>'[9]MAL3T-2013A.XLS'!$H$558</f>
        <v>0</v>
      </c>
    </row>
    <row r="110" spans="1:7" x14ac:dyDescent="0.2">
      <c r="A110" s="12">
        <v>8</v>
      </c>
      <c r="B110" s="13" t="s">
        <v>10</v>
      </c>
      <c r="C110" s="180">
        <f>'[10]MAL3T-2013A.XLS'!$D$558</f>
        <v>5</v>
      </c>
      <c r="D110" s="181">
        <f>'[10]MAL3T-2013A.XLS'!$E$558</f>
        <v>2</v>
      </c>
      <c r="E110" s="181">
        <f>'[10]MAL3T-2013A.XLS'!$F$558</f>
        <v>2.8</v>
      </c>
      <c r="F110" s="181">
        <f>'[10]MAL3T-2013A.XLS'!$G$558</f>
        <v>10.6</v>
      </c>
      <c r="G110" s="182">
        <f>'[10]MAL3T-2013A.XLS'!$H$558</f>
        <v>610</v>
      </c>
    </row>
    <row r="111" spans="1:7" x14ac:dyDescent="0.2">
      <c r="A111" s="12">
        <v>9</v>
      </c>
      <c r="B111" s="13" t="s">
        <v>11</v>
      </c>
      <c r="C111" s="180">
        <f>'[11]MAL3T-2013A.XLS'!$D$558</f>
        <v>0</v>
      </c>
      <c r="D111" s="181">
        <f>'[11]MAL3T-2013A.XLS'!$E$558</f>
        <v>0</v>
      </c>
      <c r="E111" s="181">
        <f>'[11]MAL3T-2013A.XLS'!$F$558</f>
        <v>0</v>
      </c>
      <c r="F111" s="181">
        <f>'[11]MAL3T-2013A.XLS'!$G$558</f>
        <v>0</v>
      </c>
      <c r="G111" s="182">
        <f>'[11]MAL3T-2013A.XLS'!$H$558</f>
        <v>0</v>
      </c>
    </row>
    <row r="112" spans="1:7" x14ac:dyDescent="0.2">
      <c r="A112" s="12">
        <v>10</v>
      </c>
      <c r="B112" s="13" t="s">
        <v>12</v>
      </c>
      <c r="C112" s="180">
        <f>'[12]MAL3T-2013A.XLS'!$D$558</f>
        <v>1</v>
      </c>
      <c r="D112" s="181">
        <f>'[12]MAL3T-2013A.XLS'!$E$558</f>
        <v>1</v>
      </c>
      <c r="E112" s="181">
        <f>'[12]MAL3T-2013A.XLS'!$F$558</f>
        <v>5</v>
      </c>
      <c r="F112" s="181">
        <f>'[12]MAL3T-2013A.XLS'!$G$558</f>
        <v>0</v>
      </c>
      <c r="G112" s="182">
        <f>'[12]MAL3T-2013A.XLS'!$H$558</f>
        <v>89</v>
      </c>
    </row>
    <row r="113" spans="1:11" x14ac:dyDescent="0.2">
      <c r="A113" s="12">
        <v>11</v>
      </c>
      <c r="B113" s="13" t="s">
        <v>13</v>
      </c>
      <c r="C113" s="180">
        <f>'[13]MAL3T-2013A.XLS'!$D$560</f>
        <v>6</v>
      </c>
      <c r="D113" s="181">
        <f>'[13]MAL3T-2013A.XLS'!$E$560</f>
        <v>4</v>
      </c>
      <c r="E113" s="181">
        <f>'[13]MAL3T-2013A.XLS'!$F$560</f>
        <v>3.8333333333333335</v>
      </c>
      <c r="F113" s="181">
        <f>'[13]MAL3T-2013A.XLS'!$G$560</f>
        <v>41.833333333333336</v>
      </c>
      <c r="G113" s="182">
        <f>'[13]MAL3T-2013A.XLS'!$H$560</f>
        <v>1108</v>
      </c>
    </row>
    <row r="114" spans="1:11" x14ac:dyDescent="0.2">
      <c r="A114" s="12">
        <v>12</v>
      </c>
      <c r="B114" s="13" t="s">
        <v>14</v>
      </c>
      <c r="C114" s="180">
        <f>'[14]MAL3T-2013A.XLS'!$D$565</f>
        <v>5</v>
      </c>
      <c r="D114" s="181">
        <f>'[14]MAL3T-2013A.XLS'!$E$565</f>
        <v>0</v>
      </c>
      <c r="E114" s="181">
        <f>'[14]MAL3T-2013A.XLS'!$F$565</f>
        <v>2.2000000000000002</v>
      </c>
      <c r="F114" s="181">
        <f>'[14]MAL3T-2013A.XLS'!$G$565</f>
        <v>14</v>
      </c>
      <c r="G114" s="182">
        <f>'[14]MAL3T-2013A.XLS'!$H$565</f>
        <v>225</v>
      </c>
    </row>
    <row r="115" spans="1:11" x14ac:dyDescent="0.2">
      <c r="A115" s="12">
        <v>13</v>
      </c>
      <c r="B115" s="13" t="s">
        <v>15</v>
      </c>
      <c r="C115" s="180">
        <f>'[15]MAL3T-2013A.XLS'!$D$559</f>
        <v>5</v>
      </c>
      <c r="D115" s="181">
        <f>'[15]MAL3T-2013A.XLS'!$E$559</f>
        <v>0</v>
      </c>
      <c r="E115" s="181">
        <f>'[15]MAL3T-2013A.XLS'!$F$559</f>
        <v>2.2000000000000002</v>
      </c>
      <c r="F115" s="181">
        <f>'[15]MAL3T-2013A.XLS'!$G$559</f>
        <v>0.4</v>
      </c>
      <c r="G115" s="182">
        <f>'[15]MAL3T-2013A.XLS'!$H$559</f>
        <v>50</v>
      </c>
    </row>
    <row r="116" spans="1:11" ht="12.95" customHeight="1" x14ac:dyDescent="0.2">
      <c r="A116" s="12">
        <v>14</v>
      </c>
      <c r="B116" s="13" t="s">
        <v>16</v>
      </c>
      <c r="C116" s="180">
        <f>'[16]MAL3T-2013A.XLS'!$D$561</f>
        <v>1</v>
      </c>
      <c r="D116" s="181">
        <f>'[16]MAL3T-2013A.XLS'!$E$561</f>
        <v>0</v>
      </c>
      <c r="E116" s="181">
        <f>'[16]MAL3T-2013A.XLS'!$F$561</f>
        <v>13</v>
      </c>
      <c r="F116" s="181">
        <f>'[16]MAL3T-2013A.XLS'!$G$561</f>
        <v>50</v>
      </c>
      <c r="G116" s="182">
        <f>'[16]MAL3T-2013A.XLS'!$H$561</f>
        <v>173</v>
      </c>
    </row>
    <row r="117" spans="1:11" ht="12.95" customHeight="1" thickBot="1" x14ac:dyDescent="0.25">
      <c r="A117" s="14">
        <v>15</v>
      </c>
      <c r="B117" s="15" t="s">
        <v>17</v>
      </c>
      <c r="C117" s="220">
        <f>'[17]MAL3T-2013A.XLS'!$D$565</f>
        <v>4</v>
      </c>
      <c r="D117" s="221">
        <f>'[17]MAL3T-2013A.XLS'!$E$565</f>
        <v>2</v>
      </c>
      <c r="E117" s="221">
        <f>'[17]MAL3T-2013A.XLS'!$F$565</f>
        <v>24.5</v>
      </c>
      <c r="F117" s="221">
        <f>'[17]MAL3T-2013A.XLS'!$G$565</f>
        <v>325</v>
      </c>
      <c r="G117" s="222">
        <f>'[17]MAL3T-2013A.XLS'!$H$565</f>
        <v>924</v>
      </c>
    </row>
    <row r="118" spans="1:11" s="20" customFormat="1" ht="19.5" customHeight="1" thickBot="1" x14ac:dyDescent="0.25">
      <c r="A118" s="16"/>
      <c r="B118" s="198" t="s">
        <v>101</v>
      </c>
      <c r="C118" s="176">
        <f>SUM(C103:C117)</f>
        <v>41</v>
      </c>
      <c r="D118" s="176">
        <f>SUM(D103:D117)</f>
        <v>11</v>
      </c>
      <c r="E118" s="176">
        <f>SUM(E103:E117)</f>
        <v>77.450000000000017</v>
      </c>
      <c r="F118" s="176">
        <f>SUM(F103:F117)</f>
        <v>451.3</v>
      </c>
      <c r="G118" s="177">
        <f>SUM(G103:G117)</f>
        <v>4679</v>
      </c>
    </row>
    <row r="119" spans="1:11" s="20" customFormat="1" ht="19.5" customHeight="1" thickBot="1" x14ac:dyDescent="0.25">
      <c r="A119" s="16"/>
      <c r="B119" s="204" t="s">
        <v>89</v>
      </c>
      <c r="C119" s="181">
        <v>74</v>
      </c>
      <c r="D119" s="181">
        <v>12</v>
      </c>
      <c r="E119" s="181">
        <v>72.726737967914445</v>
      </c>
      <c r="F119" s="181">
        <v>239.84598930481283</v>
      </c>
      <c r="G119" s="182">
        <v>15506</v>
      </c>
    </row>
    <row r="120" spans="1:11" s="20" customFormat="1" ht="19.5" customHeight="1" thickBot="1" x14ac:dyDescent="0.25">
      <c r="A120" s="16"/>
      <c r="B120" s="206" t="s">
        <v>75</v>
      </c>
      <c r="C120" s="184">
        <v>45</v>
      </c>
      <c r="D120" s="184">
        <v>11</v>
      </c>
      <c r="E120" s="184">
        <v>59.19166666666667</v>
      </c>
      <c r="F120" s="184">
        <v>210.68333333333334</v>
      </c>
      <c r="G120" s="185">
        <v>14729</v>
      </c>
    </row>
    <row r="121" spans="1:11" s="20" customFormat="1" ht="19.5" customHeight="1" thickBot="1" x14ac:dyDescent="0.25">
      <c r="A121" s="16"/>
      <c r="B121" s="208" t="s">
        <v>18</v>
      </c>
      <c r="C121" s="186">
        <v>63</v>
      </c>
      <c r="D121" s="187">
        <v>10</v>
      </c>
      <c r="E121" s="187">
        <v>44.501587301587293</v>
      </c>
      <c r="F121" s="187">
        <v>147.89642857142857</v>
      </c>
      <c r="G121" s="188">
        <v>11498</v>
      </c>
    </row>
    <row r="122" spans="1:11" s="20" customFormat="1" ht="19.5" customHeight="1" thickBot="1" x14ac:dyDescent="0.25">
      <c r="A122" s="16"/>
      <c r="B122" s="210" t="s">
        <v>112</v>
      </c>
      <c r="C122" s="191">
        <v>67</v>
      </c>
      <c r="D122" s="192">
        <v>22</v>
      </c>
      <c r="E122" s="192">
        <v>46.913095238095238</v>
      </c>
      <c r="F122" s="192">
        <v>81.460714285714289</v>
      </c>
      <c r="G122" s="193">
        <v>7519</v>
      </c>
    </row>
    <row r="123" spans="1:11" s="20" customFormat="1" ht="19.5" customHeight="1" thickBot="1" x14ac:dyDescent="0.25">
      <c r="A123" s="16"/>
      <c r="B123" s="210" t="s">
        <v>113</v>
      </c>
      <c r="C123" s="191">
        <v>63</v>
      </c>
      <c r="D123" s="192">
        <v>13</v>
      </c>
      <c r="E123" s="192">
        <v>60.258333333333333</v>
      </c>
      <c r="F123" s="192">
        <v>274.13333333333333</v>
      </c>
      <c r="G123" s="193">
        <v>6453</v>
      </c>
    </row>
    <row r="124" spans="1:11" s="20" customFormat="1" ht="19.5" customHeight="1" thickBot="1" x14ac:dyDescent="0.25">
      <c r="A124" s="16"/>
      <c r="B124" s="210" t="s">
        <v>114</v>
      </c>
      <c r="C124" s="191">
        <v>50</v>
      </c>
      <c r="D124" s="192">
        <v>16</v>
      </c>
      <c r="E124" s="192">
        <v>50.983333333333327</v>
      </c>
      <c r="F124" s="192">
        <v>111.82380952380953</v>
      </c>
      <c r="G124" s="193">
        <v>11578</v>
      </c>
    </row>
    <row r="125" spans="1:11" s="20" customFormat="1" ht="19.5" customHeight="1" thickBot="1" x14ac:dyDescent="0.25">
      <c r="A125" s="16"/>
      <c r="B125" s="210" t="s">
        <v>115</v>
      </c>
      <c r="C125" s="191">
        <v>40</v>
      </c>
      <c r="D125" s="192">
        <v>14</v>
      </c>
      <c r="E125" s="192">
        <v>319.73</v>
      </c>
      <c r="F125" s="192">
        <v>356.5888888888889</v>
      </c>
      <c r="G125" s="193">
        <v>5757</v>
      </c>
    </row>
    <row r="126" spans="1:11" s="20" customFormat="1" x14ac:dyDescent="0.2">
      <c r="A126" s="1" t="s">
        <v>152</v>
      </c>
    </row>
    <row r="128" spans="1:11" x14ac:dyDescent="0.2">
      <c r="K128" s="20"/>
    </row>
    <row r="129" spans="1:14" s="5" customFormat="1" ht="26.25" customHeight="1" thickBot="1" x14ac:dyDescent="0.25">
      <c r="A129" s="150" t="s">
        <v>153</v>
      </c>
    </row>
    <row r="130" spans="1:14" s="5" customFormat="1" ht="71.25" customHeight="1" thickBot="1" x14ac:dyDescent="0.25">
      <c r="A130" s="6" t="s">
        <v>1</v>
      </c>
      <c r="B130" s="7" t="s">
        <v>2</v>
      </c>
      <c r="C130" s="8" t="s">
        <v>142</v>
      </c>
      <c r="D130" s="8" t="s">
        <v>143</v>
      </c>
      <c r="E130" s="8" t="s">
        <v>144</v>
      </c>
      <c r="F130" s="8" t="s">
        <v>145</v>
      </c>
      <c r="G130" s="9" t="s">
        <v>146</v>
      </c>
    </row>
    <row r="131" spans="1:14" ht="12.95" customHeight="1" x14ac:dyDescent="0.2">
      <c r="A131" s="10">
        <v>1</v>
      </c>
      <c r="B131" s="11" t="s">
        <v>3</v>
      </c>
      <c r="C131" s="175">
        <f>'[3]MAL3T-2013A.XLS'!$D$579</f>
        <v>3</v>
      </c>
      <c r="D131" s="176">
        <f>'[3]MAL3T-2013A.XLS'!$E$579</f>
        <v>0</v>
      </c>
      <c r="E131" s="176">
        <f>'[3]MAL3T-2013A.XLS'!$F$579</f>
        <v>0</v>
      </c>
      <c r="F131" s="176">
        <f>'[3]MAL3T-2013A.XLS'!$G$579</f>
        <v>0.33333333333333331</v>
      </c>
      <c r="G131" s="177">
        <f>'[3]MAL3T-2013A.XLS'!$H$579</f>
        <v>150</v>
      </c>
      <c r="N131" s="1" t="s">
        <v>90</v>
      </c>
    </row>
    <row r="132" spans="1:14" ht="12.95" customHeight="1" x14ac:dyDescent="0.2">
      <c r="A132" s="12">
        <v>2</v>
      </c>
      <c r="B132" s="13" t="s">
        <v>4</v>
      </c>
      <c r="C132" s="180">
        <f>'[4]MAL3T-2013A.XLS'!$D$565</f>
        <v>0</v>
      </c>
      <c r="D132" s="181">
        <f>'[4]MAL3T-2013A.XLS'!$E$565</f>
        <v>0</v>
      </c>
      <c r="E132" s="181">
        <f>'[4]MAL3T-2013A.XLS'!$F$565</f>
        <v>0</v>
      </c>
      <c r="F132" s="181">
        <f>'[4]MAL3T-2013A.XLS'!$G$565</f>
        <v>0</v>
      </c>
      <c r="G132" s="182">
        <f>'[4]MAL3T-2013A.XLS'!$H$565</f>
        <v>0</v>
      </c>
    </row>
    <row r="133" spans="1:14" x14ac:dyDescent="0.2">
      <c r="A133" s="12">
        <v>3</v>
      </c>
      <c r="B133" s="13" t="s">
        <v>5</v>
      </c>
      <c r="C133" s="180">
        <f>'[5]MAL3T-2013A.XLS'!$D$565</f>
        <v>0</v>
      </c>
      <c r="D133" s="181">
        <f>'[5]MAL3T-2013A.XLS'!$E$565</f>
        <v>0</v>
      </c>
      <c r="E133" s="181">
        <f>'[5]MAL3T-2013A.XLS'!$F$565</f>
        <v>0</v>
      </c>
      <c r="F133" s="181">
        <f>'[5]MAL3T-2013A.XLS'!$G$565</f>
        <v>0</v>
      </c>
      <c r="G133" s="182">
        <f>'[5]MAL3T-2013A.XLS'!$H$565</f>
        <v>0</v>
      </c>
    </row>
    <row r="134" spans="1:14" x14ac:dyDescent="0.2">
      <c r="A134" s="12">
        <v>4</v>
      </c>
      <c r="B134" s="13" t="s">
        <v>6</v>
      </c>
      <c r="C134" s="180">
        <f>'[6]MAL3T-2013A.XLS'!$D$571</f>
        <v>4</v>
      </c>
      <c r="D134" s="181">
        <f>'[6]MAL3T-2013A.XLS'!$E$571</f>
        <v>3</v>
      </c>
      <c r="E134" s="181">
        <f>'[6]MAL3T-2013A.XLS'!$F$571</f>
        <v>0.25</v>
      </c>
      <c r="F134" s="181">
        <f>'[6]MAL3T-2013A.XLS'!$G$571</f>
        <v>5.25</v>
      </c>
      <c r="G134" s="182">
        <f>'[6]MAL3T-2013A.XLS'!$H$571</f>
        <v>195</v>
      </c>
    </row>
    <row r="135" spans="1:14" x14ac:dyDescent="0.2">
      <c r="A135" s="12">
        <v>5</v>
      </c>
      <c r="B135" s="13" t="s">
        <v>7</v>
      </c>
      <c r="C135" s="180">
        <f>'[7]MAL3T-2013A.XLS'!$D$622</f>
        <v>0</v>
      </c>
      <c r="D135" s="181">
        <f>'[7]MAL3T-2013A.XLS'!$E$622</f>
        <v>0</v>
      </c>
      <c r="E135" s="181">
        <f>'[7]MAL3T-2013A.XLS'!$F$622</f>
        <v>0</v>
      </c>
      <c r="F135" s="181">
        <f>'[7]MAL3T-2013A.XLS'!$G$622</f>
        <v>0</v>
      </c>
      <c r="G135" s="182">
        <f>'[7]MAL3T-2013A.XLS'!$H$622</f>
        <v>0</v>
      </c>
    </row>
    <row r="136" spans="1:14" x14ac:dyDescent="0.2">
      <c r="A136" s="12">
        <v>6</v>
      </c>
      <c r="B136" s="13" t="s">
        <v>8</v>
      </c>
      <c r="C136" s="180">
        <f>'[8]MAL3T-2013A.XLS'!$D$565</f>
        <v>0</v>
      </c>
      <c r="D136" s="181">
        <f>'[8]MAL3T-2013A.XLS'!$E$565</f>
        <v>0</v>
      </c>
      <c r="E136" s="181">
        <f>'[8]MAL3T-2013A.XLS'!$F$565</f>
        <v>0</v>
      </c>
      <c r="F136" s="181">
        <f>'[8]MAL3T-2013A.XLS'!$G$565</f>
        <v>0</v>
      </c>
      <c r="G136" s="182">
        <f>'[8]MAL3T-2013A.XLS'!$H$565</f>
        <v>0</v>
      </c>
    </row>
    <row r="137" spans="1:14" x14ac:dyDescent="0.2">
      <c r="A137" s="12">
        <v>7</v>
      </c>
      <c r="B137" s="13" t="s">
        <v>9</v>
      </c>
      <c r="C137" s="180">
        <f>'[9]MAL3T-2013A.XLS'!$D$565</f>
        <v>0</v>
      </c>
      <c r="D137" s="181">
        <f>'[9]MAL3T-2013A.XLS'!$E$565</f>
        <v>0</v>
      </c>
      <c r="E137" s="181">
        <f>'[9]MAL3T-2013A.XLS'!$F$565</f>
        <v>0</v>
      </c>
      <c r="F137" s="181">
        <f>'[9]MAL3T-2013A.XLS'!$G$565</f>
        <v>0</v>
      </c>
      <c r="G137" s="182">
        <f>'[9]MAL3T-2013A.XLS'!$H$565</f>
        <v>0</v>
      </c>
    </row>
    <row r="138" spans="1:14" x14ac:dyDescent="0.2">
      <c r="A138" s="12">
        <v>8</v>
      </c>
      <c r="B138" s="13" t="s">
        <v>10</v>
      </c>
      <c r="C138" s="180">
        <f>'[10]MAL3T-2013A.XLS'!$D$565</f>
        <v>1</v>
      </c>
      <c r="D138" s="181">
        <f>'[10]MAL3T-2013A.XLS'!$E$565</f>
        <v>0</v>
      </c>
      <c r="E138" s="181">
        <f>'[10]MAL3T-2013A.XLS'!$F$565</f>
        <v>0</v>
      </c>
      <c r="F138" s="181">
        <f>'[10]MAL3T-2013A.XLS'!$G$565</f>
        <v>0</v>
      </c>
      <c r="G138" s="182">
        <f>'[10]MAL3T-2013A.XLS'!$H$565</f>
        <v>0</v>
      </c>
    </row>
    <row r="139" spans="1:14" x14ac:dyDescent="0.2">
      <c r="A139" s="12">
        <v>9</v>
      </c>
      <c r="B139" s="13" t="s">
        <v>11</v>
      </c>
      <c r="C139" s="180">
        <f>'[11]MAL3T-2013A.XLS'!$D$565</f>
        <v>0</v>
      </c>
      <c r="D139" s="181">
        <f>'[11]MAL3T-2013A.XLS'!$E$565</f>
        <v>0</v>
      </c>
      <c r="E139" s="181">
        <f>'[11]MAL3T-2013A.XLS'!$F$565</f>
        <v>0</v>
      </c>
      <c r="F139" s="181">
        <f>'[11]MAL3T-2013A.XLS'!$G$565</f>
        <v>0</v>
      </c>
      <c r="G139" s="182">
        <f>'[11]MAL3T-2013A.XLS'!$H$565</f>
        <v>0</v>
      </c>
    </row>
    <row r="140" spans="1:14" x14ac:dyDescent="0.2">
      <c r="A140" s="12">
        <v>10</v>
      </c>
      <c r="B140" s="13" t="s">
        <v>12</v>
      </c>
      <c r="C140" s="180">
        <f>'[12]MAL3T-2013A.XLS'!$D$565</f>
        <v>2</v>
      </c>
      <c r="D140" s="181">
        <f>'[12]MAL3T-2013A.XLS'!$E$565</f>
        <v>2</v>
      </c>
      <c r="E140" s="181">
        <f>'[12]MAL3T-2013A.XLS'!$F$565</f>
        <v>0</v>
      </c>
      <c r="F140" s="181">
        <f>'[12]MAL3T-2013A.XLS'!$G$565</f>
        <v>5</v>
      </c>
      <c r="G140" s="182">
        <f>'[12]MAL3T-2013A.XLS'!$H$565</f>
        <v>804</v>
      </c>
    </row>
    <row r="141" spans="1:14" x14ac:dyDescent="0.2">
      <c r="A141" s="12">
        <v>11</v>
      </c>
      <c r="B141" s="13" t="s">
        <v>13</v>
      </c>
      <c r="C141" s="180">
        <f>'[13]MAL3T-2013A.XLS'!$D$568</f>
        <v>20</v>
      </c>
      <c r="D141" s="181">
        <f>'[13]MAL3T-2013A.XLS'!$E$568</f>
        <v>0</v>
      </c>
      <c r="E141" s="181">
        <f>'[13]MAL3T-2013A.XLS'!$F$568</f>
        <v>1</v>
      </c>
      <c r="F141" s="181">
        <f>'[13]MAL3T-2013A.XLS'!$G$568</f>
        <v>2</v>
      </c>
      <c r="G141" s="182">
        <f>'[13]MAL3T-2013A.XLS'!$H$568</f>
        <v>1732</v>
      </c>
    </row>
    <row r="142" spans="1:14" x14ac:dyDescent="0.2">
      <c r="A142" s="12">
        <v>12</v>
      </c>
      <c r="B142" s="13" t="s">
        <v>14</v>
      </c>
      <c r="C142" s="180">
        <f>'[14]MAL3T-2013A.XLS'!$D$572</f>
        <v>2</v>
      </c>
      <c r="D142" s="181">
        <f>'[14]MAL3T-2013A.XLS'!$E$572</f>
        <v>1</v>
      </c>
      <c r="E142" s="181">
        <f>'[14]MAL3T-2013A.XLS'!$F$572</f>
        <v>2</v>
      </c>
      <c r="F142" s="181">
        <f>'[14]MAL3T-2013A.XLS'!$G$572</f>
        <v>1</v>
      </c>
      <c r="G142" s="182">
        <f>'[14]MAL3T-2013A.XLS'!$H$572</f>
        <v>460</v>
      </c>
    </row>
    <row r="143" spans="1:14" x14ac:dyDescent="0.2">
      <c r="A143" s="12">
        <v>13</v>
      </c>
      <c r="B143" s="13" t="s">
        <v>15</v>
      </c>
      <c r="C143" s="180">
        <f>'[15]MAL3T-2013A.XLS'!$D$566</f>
        <v>0</v>
      </c>
      <c r="D143" s="181">
        <f>'[15]MAL3T-2013A.XLS'!$E$566</f>
        <v>0</v>
      </c>
      <c r="E143" s="181">
        <f>'[15]MAL3T-2013A.XLS'!$F$566</f>
        <v>0</v>
      </c>
      <c r="F143" s="181">
        <f>'[15]MAL3T-2013A.XLS'!$G$566</f>
        <v>0</v>
      </c>
      <c r="G143" s="182">
        <f>'[15]MAL3T-2013A.XLS'!$H$566</f>
        <v>0</v>
      </c>
    </row>
    <row r="144" spans="1:14" x14ac:dyDescent="0.2">
      <c r="A144" s="12">
        <v>14</v>
      </c>
      <c r="B144" s="13" t="s">
        <v>16</v>
      </c>
      <c r="C144" s="180">
        <f>'[16]MAL3T-2013A.XLS'!$D$568</f>
        <v>0</v>
      </c>
      <c r="D144" s="181">
        <f>'[16]MAL3T-2013A.XLS'!$E$568</f>
        <v>0</v>
      </c>
      <c r="E144" s="181">
        <f>'[16]MAL3T-2013A.XLS'!$F$568</f>
        <v>0</v>
      </c>
      <c r="F144" s="181">
        <f>'[16]MAL3T-2013A.XLS'!$G$568</f>
        <v>0</v>
      </c>
      <c r="G144" s="182">
        <f>'[16]MAL3T-2013A.XLS'!$H$568</f>
        <v>14</v>
      </c>
    </row>
    <row r="145" spans="1:7" ht="12.75" thickBot="1" x14ac:dyDescent="0.25">
      <c r="A145" s="14">
        <v>15</v>
      </c>
      <c r="B145" s="15" t="s">
        <v>17</v>
      </c>
      <c r="C145" s="220">
        <f>'[17]MAL3T-2013A.XLS'!$D$572</f>
        <v>3</v>
      </c>
      <c r="D145" s="221">
        <f>'[17]MAL3T-2013A.XLS'!$E$572</f>
        <v>1</v>
      </c>
      <c r="E145" s="221">
        <f>'[17]MAL3T-2013A.XLS'!$F$572</f>
        <v>2</v>
      </c>
      <c r="F145" s="221">
        <f>'[17]MAL3T-2013A.XLS'!$G$572</f>
        <v>0</v>
      </c>
      <c r="G145" s="222">
        <f>'[17]MAL3T-2013A.XLS'!$H$572</f>
        <v>684</v>
      </c>
    </row>
    <row r="146" spans="1:7" s="20" customFormat="1" ht="12.75" thickBot="1" x14ac:dyDescent="0.25">
      <c r="A146" s="16"/>
      <c r="B146" s="198" t="s">
        <v>101</v>
      </c>
      <c r="C146" s="176">
        <f>SUM(C131:C145)</f>
        <v>35</v>
      </c>
      <c r="D146" s="176">
        <f>SUM(D131:D145)</f>
        <v>7</v>
      </c>
      <c r="E146" s="176">
        <f>SUM(E131:E145)</f>
        <v>5.25</v>
      </c>
      <c r="F146" s="176">
        <f>SUM(F131:F145)</f>
        <v>13.583333333333332</v>
      </c>
      <c r="G146" s="177">
        <f>SUM(G131:G145)</f>
        <v>4039</v>
      </c>
    </row>
    <row r="147" spans="1:7" s="20" customFormat="1" ht="12.75" thickBot="1" x14ac:dyDescent="0.25">
      <c r="A147" s="16"/>
      <c r="B147" s="204" t="s">
        <v>89</v>
      </c>
      <c r="C147" s="181">
        <v>44</v>
      </c>
      <c r="D147" s="181">
        <v>5</v>
      </c>
      <c r="E147" s="181">
        <v>9.0763888888888893</v>
      </c>
      <c r="F147" s="181">
        <v>24.652777777777779</v>
      </c>
      <c r="G147" s="182">
        <v>6254</v>
      </c>
    </row>
    <row r="148" spans="1:7" s="20" customFormat="1" ht="12.75" thickBot="1" x14ac:dyDescent="0.25">
      <c r="A148" s="16"/>
      <c r="B148" s="206" t="s">
        <v>75</v>
      </c>
      <c r="C148" s="184">
        <v>29</v>
      </c>
      <c r="D148" s="184">
        <v>7</v>
      </c>
      <c r="E148" s="184">
        <v>15.263888888888888</v>
      </c>
      <c r="F148" s="184">
        <v>47.902777777777779</v>
      </c>
      <c r="G148" s="185">
        <v>3636</v>
      </c>
    </row>
    <row r="149" spans="1:7" s="20" customFormat="1" ht="12.75" thickBot="1" x14ac:dyDescent="0.25">
      <c r="A149" s="16"/>
      <c r="B149" s="208" t="s">
        <v>18</v>
      </c>
      <c r="C149" s="186">
        <v>16</v>
      </c>
      <c r="D149" s="187">
        <v>4</v>
      </c>
      <c r="E149" s="187">
        <v>14.737500000000001</v>
      </c>
      <c r="F149" s="187">
        <v>43.75</v>
      </c>
      <c r="G149" s="188">
        <v>1606</v>
      </c>
    </row>
    <row r="150" spans="1:7" s="20" customFormat="1" ht="12.75" thickBot="1" x14ac:dyDescent="0.25">
      <c r="A150" s="16"/>
      <c r="B150" s="210" t="s">
        <v>112</v>
      </c>
      <c r="C150" s="191">
        <v>16</v>
      </c>
      <c r="D150" s="192">
        <v>1</v>
      </c>
      <c r="E150" s="192">
        <v>12.371666666666666</v>
      </c>
      <c r="F150" s="192">
        <v>25.333333333333336</v>
      </c>
      <c r="G150" s="193">
        <v>1248</v>
      </c>
    </row>
    <row r="151" spans="1:7" s="20" customFormat="1" ht="12.75" thickBot="1" x14ac:dyDescent="0.25">
      <c r="A151" s="16"/>
      <c r="B151" s="210" t="s">
        <v>113</v>
      </c>
      <c r="C151" s="191">
        <v>25</v>
      </c>
      <c r="D151" s="192">
        <v>2</v>
      </c>
      <c r="E151" s="192">
        <v>8.2899999999999991</v>
      </c>
      <c r="F151" s="192">
        <v>9.1428571428571423</v>
      </c>
      <c r="G151" s="193">
        <v>1683</v>
      </c>
    </row>
    <row r="152" spans="1:7" s="20" customFormat="1" ht="12.75" thickBot="1" x14ac:dyDescent="0.25">
      <c r="A152" s="16"/>
      <c r="B152" s="168" t="s">
        <v>114</v>
      </c>
      <c r="C152" s="191">
        <v>34</v>
      </c>
      <c r="D152" s="192">
        <v>3</v>
      </c>
      <c r="E152" s="192">
        <v>13.533333333333333</v>
      </c>
      <c r="F152" s="192">
        <v>44.018181818181816</v>
      </c>
      <c r="G152" s="193">
        <v>2334</v>
      </c>
    </row>
    <row r="153" spans="1:7" s="20" customFormat="1" ht="12.75" thickBot="1" x14ac:dyDescent="0.25">
      <c r="A153" s="16"/>
      <c r="B153" s="168" t="s">
        <v>115</v>
      </c>
      <c r="C153" s="191">
        <v>19</v>
      </c>
      <c r="D153" s="192">
        <v>3</v>
      </c>
      <c r="E153" s="192">
        <v>14.254285714285716</v>
      </c>
      <c r="F153" s="192">
        <v>20.399999999999999</v>
      </c>
      <c r="G153" s="193">
        <v>2258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1:M29"/>
  <sheetViews>
    <sheetView showGridLines="0" workbookViewId="0"/>
  </sheetViews>
  <sheetFormatPr baseColWidth="10" defaultColWidth="11.42578125" defaultRowHeight="12.75" x14ac:dyDescent="0.2"/>
  <cols>
    <col min="1" max="1" width="4.85546875" style="428" customWidth="1"/>
    <col min="2" max="2" width="22" style="378" bestFit="1" customWidth="1"/>
    <col min="3" max="3" width="12.7109375" style="378" customWidth="1"/>
    <col min="4" max="4" width="13.42578125" style="378" customWidth="1"/>
    <col min="5" max="5" width="11" style="378" customWidth="1"/>
    <col min="6" max="6" width="11.140625" style="378" customWidth="1"/>
    <col min="7" max="7" width="11" style="378" customWidth="1"/>
    <col min="8" max="8" width="15.42578125" style="378" customWidth="1"/>
    <col min="9" max="9" width="13.28515625" style="378" customWidth="1"/>
    <col min="10" max="10" width="8.7109375" style="378" hidden="1" customWidth="1"/>
    <col min="11" max="11" width="12.7109375" style="378" customWidth="1"/>
    <col min="12" max="12" width="11.42578125" style="378" customWidth="1"/>
    <col min="13" max="13" width="15.140625" style="378" customWidth="1"/>
    <col min="14" max="16384" width="11.42578125" style="378"/>
  </cols>
  <sheetData>
    <row r="1" spans="1:13" x14ac:dyDescent="0.2">
      <c r="A1" s="377" t="s">
        <v>0</v>
      </c>
    </row>
    <row r="2" spans="1:13" x14ac:dyDescent="0.2">
      <c r="A2" s="379" t="s">
        <v>99</v>
      </c>
    </row>
    <row r="3" spans="1:13" x14ac:dyDescent="0.2">
      <c r="A3" s="377" t="str">
        <f>A5</f>
        <v>Tabell 2 - 2 - Meldinger i barnevernet i perioden 01.01. - 31.12.</v>
      </c>
    </row>
    <row r="5" spans="1:13" s="380" customFormat="1" ht="26.25" customHeight="1" thickBot="1" x14ac:dyDescent="0.25">
      <c r="A5" s="26" t="s">
        <v>103</v>
      </c>
    </row>
    <row r="6" spans="1:13" s="380" customFormat="1" ht="85.5" customHeight="1" thickBot="1" x14ac:dyDescent="0.25">
      <c r="A6" s="381" t="s">
        <v>1</v>
      </c>
      <c r="B6" s="382" t="s">
        <v>2</v>
      </c>
      <c r="C6" s="383" t="s">
        <v>19</v>
      </c>
      <c r="D6" s="384" t="s">
        <v>93</v>
      </c>
      <c r="E6" s="385" t="s">
        <v>20</v>
      </c>
      <c r="F6" s="386" t="s">
        <v>21</v>
      </c>
      <c r="G6" s="386" t="s">
        <v>22</v>
      </c>
      <c r="H6" s="384" t="s">
        <v>23</v>
      </c>
      <c r="I6" s="384" t="s">
        <v>24</v>
      </c>
      <c r="J6" s="384" t="s">
        <v>25</v>
      </c>
      <c r="K6" s="385" t="s">
        <v>26</v>
      </c>
    </row>
    <row r="7" spans="1:13" ht="15" customHeight="1" x14ac:dyDescent="0.2">
      <c r="A7" s="387">
        <v>1</v>
      </c>
      <c r="B7" s="388" t="s">
        <v>3</v>
      </c>
      <c r="C7" s="389">
        <v>399</v>
      </c>
      <c r="D7" s="390">
        <v>0</v>
      </c>
      <c r="E7" s="391">
        <f t="shared" ref="E7:E21" si="0">SUM(C7:D7)</f>
        <v>399</v>
      </c>
      <c r="F7" s="391">
        <v>110</v>
      </c>
      <c r="G7" s="392">
        <f t="shared" ref="G7:G21" si="1">F7/(F7+H7)</f>
        <v>0.2770780856423174</v>
      </c>
      <c r="H7" s="389">
        <v>287</v>
      </c>
      <c r="I7" s="393">
        <v>2</v>
      </c>
      <c r="J7" s="393"/>
      <c r="K7" s="390">
        <v>371</v>
      </c>
    </row>
    <row r="8" spans="1:13" ht="12.75" customHeight="1" x14ac:dyDescent="0.2">
      <c r="A8" s="394">
        <v>2</v>
      </c>
      <c r="B8" s="395" t="s">
        <v>4</v>
      </c>
      <c r="C8" s="396">
        <v>482</v>
      </c>
      <c r="D8" s="397">
        <v>6</v>
      </c>
      <c r="E8" s="398">
        <f t="shared" si="0"/>
        <v>488</v>
      </c>
      <c r="F8" s="398">
        <v>118</v>
      </c>
      <c r="G8" s="399">
        <f t="shared" si="1"/>
        <v>0.24180327868852458</v>
      </c>
      <c r="H8" s="396">
        <v>370</v>
      </c>
      <c r="I8" s="400">
        <v>0</v>
      </c>
      <c r="J8" s="400"/>
      <c r="K8" s="397">
        <v>446</v>
      </c>
    </row>
    <row r="9" spans="1:13" x14ac:dyDescent="0.2">
      <c r="A9" s="394">
        <v>3</v>
      </c>
      <c r="B9" s="395" t="s">
        <v>5</v>
      </c>
      <c r="C9" s="396">
        <v>298</v>
      </c>
      <c r="D9" s="397">
        <v>2</v>
      </c>
      <c r="E9" s="398">
        <f t="shared" si="0"/>
        <v>300</v>
      </c>
      <c r="F9" s="398">
        <v>66</v>
      </c>
      <c r="G9" s="399">
        <f t="shared" si="1"/>
        <v>0.22147651006711411</v>
      </c>
      <c r="H9" s="396">
        <v>232</v>
      </c>
      <c r="I9" s="400">
        <v>2</v>
      </c>
      <c r="J9" s="400"/>
      <c r="K9" s="397">
        <v>276</v>
      </c>
    </row>
    <row r="10" spans="1:13" x14ac:dyDescent="0.2">
      <c r="A10" s="394">
        <v>4</v>
      </c>
      <c r="B10" s="395" t="s">
        <v>6</v>
      </c>
      <c r="C10" s="396">
        <v>249</v>
      </c>
      <c r="D10" s="397">
        <v>3</v>
      </c>
      <c r="E10" s="398">
        <f t="shared" si="0"/>
        <v>252</v>
      </c>
      <c r="F10" s="398">
        <v>51</v>
      </c>
      <c r="G10" s="399">
        <f t="shared" si="1"/>
        <v>0.20238095238095238</v>
      </c>
      <c r="H10" s="396">
        <v>201</v>
      </c>
      <c r="I10" s="400">
        <v>0</v>
      </c>
      <c r="J10" s="400"/>
      <c r="K10" s="397">
        <v>239</v>
      </c>
    </row>
    <row r="11" spans="1:13" x14ac:dyDescent="0.2">
      <c r="A11" s="394">
        <v>5</v>
      </c>
      <c r="B11" s="395" t="s">
        <v>7</v>
      </c>
      <c r="C11" s="396">
        <v>280</v>
      </c>
      <c r="D11" s="397">
        <v>0</v>
      </c>
      <c r="E11" s="398">
        <f t="shared" si="0"/>
        <v>280</v>
      </c>
      <c r="F11" s="398">
        <v>68</v>
      </c>
      <c r="G11" s="399">
        <f t="shared" si="1"/>
        <v>0.24285714285714285</v>
      </c>
      <c r="H11" s="396">
        <v>212</v>
      </c>
      <c r="I11" s="400">
        <v>0</v>
      </c>
      <c r="J11" s="400"/>
      <c r="K11" s="397">
        <v>255</v>
      </c>
    </row>
    <row r="12" spans="1:13" ht="20.25" customHeight="1" x14ac:dyDescent="0.2">
      <c r="A12" s="394">
        <v>6</v>
      </c>
      <c r="B12" s="395" t="s">
        <v>8</v>
      </c>
      <c r="C12" s="396">
        <v>151</v>
      </c>
      <c r="D12" s="397">
        <v>1</v>
      </c>
      <c r="E12" s="398">
        <f t="shared" si="0"/>
        <v>152</v>
      </c>
      <c r="F12" s="398">
        <v>18</v>
      </c>
      <c r="G12" s="399">
        <f t="shared" si="1"/>
        <v>0.11842105263157894</v>
      </c>
      <c r="H12" s="396">
        <v>134</v>
      </c>
      <c r="I12" s="400">
        <v>0</v>
      </c>
      <c r="J12" s="400"/>
      <c r="K12" s="397">
        <v>144</v>
      </c>
      <c r="M12" s="401"/>
    </row>
    <row r="13" spans="1:13" x14ac:dyDescent="0.2">
      <c r="A13" s="394">
        <v>7</v>
      </c>
      <c r="B13" s="395" t="s">
        <v>9</v>
      </c>
      <c r="C13" s="396">
        <v>236</v>
      </c>
      <c r="D13" s="397">
        <v>2</v>
      </c>
      <c r="E13" s="398">
        <f t="shared" si="0"/>
        <v>238</v>
      </c>
      <c r="F13" s="398">
        <v>27</v>
      </c>
      <c r="G13" s="399">
        <f t="shared" si="1"/>
        <v>0.11440677966101695</v>
      </c>
      <c r="H13" s="396">
        <v>209</v>
      </c>
      <c r="I13" s="400">
        <v>2</v>
      </c>
      <c r="J13" s="400"/>
      <c r="K13" s="397">
        <v>217</v>
      </c>
    </row>
    <row r="14" spans="1:13" x14ac:dyDescent="0.2">
      <c r="A14" s="394">
        <v>8</v>
      </c>
      <c r="B14" s="395" t="s">
        <v>10</v>
      </c>
      <c r="C14" s="396">
        <v>228</v>
      </c>
      <c r="D14" s="397">
        <v>0</v>
      </c>
      <c r="E14" s="398">
        <f t="shared" si="0"/>
        <v>228</v>
      </c>
      <c r="F14" s="398">
        <v>59</v>
      </c>
      <c r="G14" s="399">
        <f t="shared" si="1"/>
        <v>0.25877192982456143</v>
      </c>
      <c r="H14" s="396">
        <v>169</v>
      </c>
      <c r="I14" s="400">
        <v>0</v>
      </c>
      <c r="J14" s="400"/>
      <c r="K14" s="397">
        <v>210</v>
      </c>
    </row>
    <row r="15" spans="1:13" x14ac:dyDescent="0.2">
      <c r="A15" s="394">
        <v>9</v>
      </c>
      <c r="B15" s="395" t="s">
        <v>11</v>
      </c>
      <c r="C15" s="396">
        <v>341</v>
      </c>
      <c r="D15" s="397">
        <v>1</v>
      </c>
      <c r="E15" s="398">
        <f t="shared" si="0"/>
        <v>342</v>
      </c>
      <c r="F15" s="398">
        <v>79</v>
      </c>
      <c r="G15" s="399">
        <f t="shared" si="1"/>
        <v>0.23099415204678361</v>
      </c>
      <c r="H15" s="396">
        <v>263</v>
      </c>
      <c r="I15" s="400">
        <v>0</v>
      </c>
      <c r="J15" s="400"/>
      <c r="K15" s="397">
        <v>331</v>
      </c>
    </row>
    <row r="16" spans="1:13" x14ac:dyDescent="0.2">
      <c r="A16" s="394">
        <v>10</v>
      </c>
      <c r="B16" s="395" t="s">
        <v>12</v>
      </c>
      <c r="C16" s="396">
        <v>427</v>
      </c>
      <c r="D16" s="397">
        <v>3</v>
      </c>
      <c r="E16" s="398">
        <f t="shared" si="0"/>
        <v>430</v>
      </c>
      <c r="F16" s="398">
        <v>65</v>
      </c>
      <c r="G16" s="399">
        <f t="shared" si="1"/>
        <v>0.15116279069767441</v>
      </c>
      <c r="H16" s="396">
        <v>365</v>
      </c>
      <c r="I16" s="400">
        <v>0</v>
      </c>
      <c r="J16" s="400"/>
      <c r="K16" s="397">
        <v>402</v>
      </c>
    </row>
    <row r="17" spans="1:11" ht="20.25" customHeight="1" x14ac:dyDescent="0.2">
      <c r="A17" s="394">
        <v>11</v>
      </c>
      <c r="B17" s="395" t="s">
        <v>13</v>
      </c>
      <c r="C17" s="396">
        <v>493</v>
      </c>
      <c r="D17" s="397">
        <v>2</v>
      </c>
      <c r="E17" s="398">
        <f t="shared" si="0"/>
        <v>495</v>
      </c>
      <c r="F17" s="398">
        <v>69</v>
      </c>
      <c r="G17" s="399">
        <f t="shared" si="1"/>
        <v>0.13995943204868155</v>
      </c>
      <c r="H17" s="396">
        <v>424</v>
      </c>
      <c r="I17" s="400">
        <v>2</v>
      </c>
      <c r="J17" s="400"/>
      <c r="K17" s="397">
        <v>460</v>
      </c>
    </row>
    <row r="18" spans="1:11" x14ac:dyDescent="0.2">
      <c r="A18" s="394">
        <v>12</v>
      </c>
      <c r="B18" s="395" t="s">
        <v>14</v>
      </c>
      <c r="C18" s="396">
        <v>654</v>
      </c>
      <c r="D18" s="397">
        <v>1</v>
      </c>
      <c r="E18" s="398">
        <f t="shared" si="0"/>
        <v>655</v>
      </c>
      <c r="F18" s="398">
        <v>154</v>
      </c>
      <c r="G18" s="399">
        <f t="shared" si="1"/>
        <v>0.23728813559322035</v>
      </c>
      <c r="H18" s="396">
        <v>495</v>
      </c>
      <c r="I18" s="400">
        <v>6</v>
      </c>
      <c r="J18" s="400"/>
      <c r="K18" s="397">
        <v>597</v>
      </c>
    </row>
    <row r="19" spans="1:11" x14ac:dyDescent="0.2">
      <c r="A19" s="394">
        <v>13</v>
      </c>
      <c r="B19" s="395" t="s">
        <v>15</v>
      </c>
      <c r="C19" s="396">
        <v>501</v>
      </c>
      <c r="D19" s="397">
        <v>6</v>
      </c>
      <c r="E19" s="398">
        <f t="shared" si="0"/>
        <v>507</v>
      </c>
      <c r="F19" s="398">
        <v>97</v>
      </c>
      <c r="G19" s="399">
        <f t="shared" si="1"/>
        <v>0.19322709163346613</v>
      </c>
      <c r="H19" s="396">
        <v>405</v>
      </c>
      <c r="I19" s="400">
        <v>4</v>
      </c>
      <c r="J19" s="400"/>
      <c r="K19" s="397">
        <v>463</v>
      </c>
    </row>
    <row r="20" spans="1:11" x14ac:dyDescent="0.2">
      <c r="A20" s="394">
        <v>14</v>
      </c>
      <c r="B20" s="395" t="s">
        <v>16</v>
      </c>
      <c r="C20" s="396">
        <v>364</v>
      </c>
      <c r="D20" s="397">
        <v>1</v>
      </c>
      <c r="E20" s="398">
        <f t="shared" si="0"/>
        <v>365</v>
      </c>
      <c r="F20" s="398">
        <v>54</v>
      </c>
      <c r="G20" s="399">
        <f t="shared" si="1"/>
        <v>0.14958448753462603</v>
      </c>
      <c r="H20" s="396">
        <v>307</v>
      </c>
      <c r="I20" s="400">
        <v>4</v>
      </c>
      <c r="J20" s="400"/>
      <c r="K20" s="397">
        <v>323</v>
      </c>
    </row>
    <row r="21" spans="1:11" ht="13.5" thickBot="1" x14ac:dyDescent="0.25">
      <c r="A21" s="402">
        <v>15</v>
      </c>
      <c r="B21" s="403" t="s">
        <v>17</v>
      </c>
      <c r="C21" s="404">
        <v>596</v>
      </c>
      <c r="D21" s="405">
        <v>7</v>
      </c>
      <c r="E21" s="406">
        <f t="shared" si="0"/>
        <v>603</v>
      </c>
      <c r="F21" s="406">
        <v>91</v>
      </c>
      <c r="G21" s="407">
        <f t="shared" si="1"/>
        <v>0.15091210613598674</v>
      </c>
      <c r="H21" s="404">
        <v>512</v>
      </c>
      <c r="I21" s="408">
        <v>0</v>
      </c>
      <c r="J21" s="408"/>
      <c r="K21" s="405">
        <v>555</v>
      </c>
    </row>
    <row r="22" spans="1:11" s="416" customFormat="1" ht="19.5" customHeight="1" thickBot="1" x14ac:dyDescent="0.25">
      <c r="A22" s="409"/>
      <c r="B22" s="410" t="s">
        <v>101</v>
      </c>
      <c r="C22" s="411">
        <f>SUM(C7:C21)</f>
        <v>5699</v>
      </c>
      <c r="D22" s="412">
        <f>SUM(D7:D21)</f>
        <v>35</v>
      </c>
      <c r="E22" s="413">
        <f>SUM(E7:E21)</f>
        <v>5734</v>
      </c>
      <c r="F22" s="414">
        <f>SUM(F7:F21)</f>
        <v>1126</v>
      </c>
      <c r="G22" s="415">
        <f>F22/E22</f>
        <v>0.1963725148238577</v>
      </c>
      <c r="H22" s="412">
        <f>SUM(H7:H21)</f>
        <v>4585</v>
      </c>
      <c r="I22" s="412">
        <f>SUM(I7:I21)</f>
        <v>22</v>
      </c>
      <c r="J22" s="412">
        <f>SUM(J7:J21)</f>
        <v>0</v>
      </c>
      <c r="K22" s="413">
        <f>SUM(K7:K21)</f>
        <v>5289</v>
      </c>
    </row>
    <row r="23" spans="1:11" s="416" customFormat="1" ht="19.5" hidden="1" customHeight="1" thickBot="1" x14ac:dyDescent="0.25">
      <c r="A23" s="409"/>
      <c r="B23" s="410" t="s">
        <v>74</v>
      </c>
      <c r="C23" s="417">
        <v>1501</v>
      </c>
      <c r="D23" s="418">
        <v>42</v>
      </c>
      <c r="E23" s="419">
        <v>1543</v>
      </c>
      <c r="F23" s="420">
        <v>319</v>
      </c>
      <c r="G23" s="421">
        <v>0.2067401166558652</v>
      </c>
      <c r="H23" s="418">
        <v>1170</v>
      </c>
      <c r="I23" s="418">
        <v>54</v>
      </c>
      <c r="J23" s="418">
        <v>1543</v>
      </c>
      <c r="K23" s="419">
        <v>1508</v>
      </c>
    </row>
    <row r="24" spans="1:11" s="416" customFormat="1" ht="19.5" hidden="1" customHeight="1" thickBot="1" x14ac:dyDescent="0.25">
      <c r="A24" s="409"/>
      <c r="B24" s="410" t="s">
        <v>27</v>
      </c>
      <c r="C24" s="417">
        <v>1788</v>
      </c>
      <c r="D24" s="418">
        <v>26</v>
      </c>
      <c r="E24" s="419">
        <v>1814</v>
      </c>
      <c r="F24" s="420">
        <v>332</v>
      </c>
      <c r="G24" s="421">
        <v>0.18302094818081588</v>
      </c>
      <c r="H24" s="418">
        <v>1439</v>
      </c>
      <c r="I24" s="418">
        <v>43</v>
      </c>
      <c r="J24" s="418">
        <v>1814</v>
      </c>
      <c r="K24" s="419">
        <v>1784</v>
      </c>
    </row>
    <row r="25" spans="1:11" s="416" customFormat="1" ht="19.5" customHeight="1" thickBot="1" x14ac:dyDescent="0.25">
      <c r="A25" s="409"/>
      <c r="B25" s="422" t="s">
        <v>89</v>
      </c>
      <c r="C25" s="423">
        <v>5288</v>
      </c>
      <c r="D25" s="424">
        <v>26</v>
      </c>
      <c r="E25" s="425">
        <v>5314</v>
      </c>
      <c r="F25" s="426">
        <v>991</v>
      </c>
      <c r="G25" s="427">
        <v>0.18648852088821979</v>
      </c>
      <c r="H25" s="424">
        <v>4288</v>
      </c>
      <c r="I25" s="424">
        <v>35</v>
      </c>
      <c r="J25" s="424">
        <v>5314</v>
      </c>
      <c r="K25" s="425">
        <v>4933</v>
      </c>
    </row>
    <row r="26" spans="1:11" s="416" customFormat="1" ht="19.5" customHeight="1" thickBot="1" x14ac:dyDescent="0.25">
      <c r="A26" s="409"/>
      <c r="B26" s="422" t="s">
        <v>75</v>
      </c>
      <c r="C26" s="423">
        <v>5157</v>
      </c>
      <c r="D26" s="424">
        <v>27</v>
      </c>
      <c r="E26" s="425">
        <v>5184</v>
      </c>
      <c r="F26" s="426">
        <v>1023</v>
      </c>
      <c r="G26" s="427">
        <v>0.19733796296296297</v>
      </c>
      <c r="H26" s="424">
        <v>4134</v>
      </c>
      <c r="I26" s="424">
        <v>27</v>
      </c>
      <c r="J26" s="424">
        <v>5184</v>
      </c>
      <c r="K26" s="425">
        <v>4831</v>
      </c>
    </row>
    <row r="27" spans="1:11" s="416" customFormat="1" ht="19.5" customHeight="1" thickBot="1" x14ac:dyDescent="0.25">
      <c r="A27" s="409"/>
      <c r="B27" s="422" t="s">
        <v>18</v>
      </c>
      <c r="C27" s="423">
        <v>4926</v>
      </c>
      <c r="D27" s="424">
        <v>8</v>
      </c>
      <c r="E27" s="425">
        <v>4934</v>
      </c>
      <c r="F27" s="426">
        <v>918</v>
      </c>
      <c r="G27" s="427">
        <v>0.18605593838670451</v>
      </c>
      <c r="H27" s="424">
        <v>3990</v>
      </c>
      <c r="I27" s="424">
        <v>26</v>
      </c>
      <c r="J27" s="424">
        <v>4934</v>
      </c>
      <c r="K27" s="425">
        <v>4638</v>
      </c>
    </row>
    <row r="28" spans="1:11" s="416" customFormat="1" ht="19.5" hidden="1" customHeight="1" thickBot="1" x14ac:dyDescent="0.25">
      <c r="A28" s="409"/>
      <c r="B28" s="410" t="s">
        <v>28</v>
      </c>
      <c r="C28" s="417">
        <v>1508</v>
      </c>
      <c r="D28" s="418">
        <v>20</v>
      </c>
      <c r="E28" s="419">
        <v>1528</v>
      </c>
      <c r="F28" s="420">
        <v>292</v>
      </c>
      <c r="G28" s="421">
        <v>0.19109947643979058</v>
      </c>
      <c r="H28" s="418">
        <v>1206</v>
      </c>
      <c r="I28" s="418">
        <v>30</v>
      </c>
      <c r="J28" s="418">
        <v>1528</v>
      </c>
      <c r="K28" s="419">
        <v>1510</v>
      </c>
    </row>
    <row r="29" spans="1:11" s="416" customFormat="1" ht="21" hidden="1" customHeight="1" thickBot="1" x14ac:dyDescent="0.25">
      <c r="A29" s="409"/>
      <c r="B29" s="410" t="s">
        <v>29</v>
      </c>
      <c r="C29" s="417">
        <v>1606</v>
      </c>
      <c r="D29" s="418">
        <v>6</v>
      </c>
      <c r="E29" s="419">
        <v>1612</v>
      </c>
      <c r="F29" s="420">
        <v>316</v>
      </c>
      <c r="G29" s="421">
        <v>0.19602977667493796</v>
      </c>
      <c r="H29" s="418">
        <v>1279</v>
      </c>
      <c r="I29" s="418">
        <v>17</v>
      </c>
      <c r="J29" s="418">
        <v>1612</v>
      </c>
      <c r="K29" s="419">
        <v>1600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pageSetUpPr fitToPage="1"/>
  </sheetPr>
  <dimension ref="A1:V29"/>
  <sheetViews>
    <sheetView showGridLines="0" zoomScale="75" zoomScaleNormal="75" workbookViewId="0"/>
  </sheetViews>
  <sheetFormatPr baseColWidth="10" defaultColWidth="11.42578125" defaultRowHeight="14.25" x14ac:dyDescent="0.2"/>
  <cols>
    <col min="1" max="1" width="4.85546875" style="227" customWidth="1"/>
    <col min="2" max="2" width="5.5703125" style="226" customWidth="1"/>
    <col min="3" max="3" width="20.5703125" style="226" customWidth="1"/>
    <col min="4" max="4" width="12.5703125" style="226" customWidth="1"/>
    <col min="5" max="5" width="10" style="226" customWidth="1"/>
    <col min="6" max="6" width="9.7109375" style="226" customWidth="1"/>
    <col min="7" max="8" width="10.42578125" style="226" customWidth="1"/>
    <col min="9" max="9" width="11.42578125" style="226" customWidth="1"/>
    <col min="10" max="12" width="13.140625" style="226" customWidth="1"/>
    <col min="13" max="14" width="10.42578125" style="226" customWidth="1"/>
    <col min="15" max="15" width="15.140625" style="226" customWidth="1"/>
    <col min="16" max="16" width="4.85546875" style="227" customWidth="1"/>
    <col min="17" max="17" width="10.42578125" style="226" customWidth="1"/>
    <col min="18" max="16384" width="11.42578125" style="226"/>
  </cols>
  <sheetData>
    <row r="1" spans="1:22" x14ac:dyDescent="0.2">
      <c r="A1" s="224"/>
      <c r="B1" s="225"/>
      <c r="C1" s="225"/>
    </row>
    <row r="2" spans="1:22" x14ac:dyDescent="0.2">
      <c r="A2" s="228" t="s">
        <v>0</v>
      </c>
    </row>
    <row r="3" spans="1:22" x14ac:dyDescent="0.2">
      <c r="A3" s="228"/>
    </row>
    <row r="4" spans="1:22" x14ac:dyDescent="0.2">
      <c r="A4" s="228"/>
    </row>
    <row r="5" spans="1:22" x14ac:dyDescent="0.2">
      <c r="A5" s="228" t="str">
        <f>B8</f>
        <v>Tabell 2 - 3 - B - Undersøkelsessaker i barnevernet i perioden 01.01. - 31.12.</v>
      </c>
    </row>
    <row r="6" spans="1:22" x14ac:dyDescent="0.2">
      <c r="A6" s="228"/>
    </row>
    <row r="8" spans="1:22" s="229" customFormat="1" ht="26.25" customHeight="1" thickBot="1" x14ac:dyDescent="0.3">
      <c r="B8" s="230" t="s">
        <v>102</v>
      </c>
    </row>
    <row r="9" spans="1:22" s="229" customFormat="1" ht="117.75" customHeight="1" thickBot="1" x14ac:dyDescent="0.3">
      <c r="B9" s="231" t="s">
        <v>1</v>
      </c>
      <c r="C9" s="232" t="s">
        <v>2</v>
      </c>
      <c r="D9" s="233" t="s">
        <v>76</v>
      </c>
      <c r="E9" s="234" t="s">
        <v>77</v>
      </c>
      <c r="F9" s="234" t="s">
        <v>91</v>
      </c>
      <c r="G9" s="235" t="s">
        <v>78</v>
      </c>
      <c r="H9" s="235" t="s">
        <v>79</v>
      </c>
      <c r="I9" s="236" t="s">
        <v>83</v>
      </c>
      <c r="J9" s="237" t="s">
        <v>30</v>
      </c>
      <c r="K9" s="237" t="s">
        <v>84</v>
      </c>
      <c r="L9" s="237" t="s">
        <v>31</v>
      </c>
      <c r="M9" s="238" t="s">
        <v>80</v>
      </c>
      <c r="N9" s="238" t="s">
        <v>81</v>
      </c>
      <c r="O9" s="234" t="s">
        <v>82</v>
      </c>
    </row>
    <row r="10" spans="1:22" ht="15" customHeight="1" x14ac:dyDescent="0.25">
      <c r="A10" s="226"/>
      <c r="B10" s="239">
        <v>1</v>
      </c>
      <c r="C10" s="240" t="s">
        <v>3</v>
      </c>
      <c r="D10" s="241">
        <v>287</v>
      </c>
      <c r="E10" s="242">
        <v>71</v>
      </c>
      <c r="F10" s="242">
        <f>D10+E10</f>
        <v>358</v>
      </c>
      <c r="G10" s="243">
        <v>105</v>
      </c>
      <c r="H10" s="243">
        <v>178</v>
      </c>
      <c r="I10" s="244">
        <v>1</v>
      </c>
      <c r="J10" s="245">
        <f>1-I10/(H10+G10)</f>
        <v>0.99646643109540634</v>
      </c>
      <c r="K10" s="246">
        <v>0</v>
      </c>
      <c r="L10" s="245">
        <f>1-K10/(H10+G10)</f>
        <v>1</v>
      </c>
      <c r="M10" s="247">
        <v>75</v>
      </c>
      <c r="N10" s="248">
        <v>335</v>
      </c>
      <c r="O10" s="249">
        <f>G10/(G10+H10)</f>
        <v>0.37102473498233218</v>
      </c>
      <c r="P10" s="226"/>
    </row>
    <row r="11" spans="1:22" ht="12.75" customHeight="1" x14ac:dyDescent="0.25">
      <c r="A11" s="226"/>
      <c r="B11" s="250">
        <v>2</v>
      </c>
      <c r="C11" s="251" t="s">
        <v>4</v>
      </c>
      <c r="D11" s="252">
        <v>370</v>
      </c>
      <c r="E11" s="253">
        <v>69</v>
      </c>
      <c r="F11" s="253">
        <f t="shared" ref="F11:F24" si="0">D11+E11</f>
        <v>439</v>
      </c>
      <c r="G11" s="254">
        <v>129</v>
      </c>
      <c r="H11" s="254">
        <v>223</v>
      </c>
      <c r="I11" s="255">
        <v>6</v>
      </c>
      <c r="J11" s="256">
        <f t="shared" ref="J11:J25" si="1">1-I11/(H11+G11)</f>
        <v>0.98295454545454541</v>
      </c>
      <c r="K11" s="257">
        <v>1</v>
      </c>
      <c r="L11" s="256">
        <f t="shared" ref="L11:L24" si="2">1-K11/(H11+G11)</f>
        <v>0.99715909090909094</v>
      </c>
      <c r="M11" s="258">
        <v>85</v>
      </c>
      <c r="N11" s="259">
        <v>394</v>
      </c>
      <c r="O11" s="260">
        <f t="shared" ref="O11:O25" si="3">G11/(G11+H11)</f>
        <v>0.36647727272727271</v>
      </c>
      <c r="P11" s="226"/>
    </row>
    <row r="12" spans="1:22" ht="15" x14ac:dyDescent="0.25">
      <c r="A12" s="226"/>
      <c r="B12" s="250">
        <v>3</v>
      </c>
      <c r="C12" s="251" t="s">
        <v>5</v>
      </c>
      <c r="D12" s="252">
        <v>232</v>
      </c>
      <c r="E12" s="253">
        <v>55</v>
      </c>
      <c r="F12" s="253">
        <f t="shared" si="0"/>
        <v>287</v>
      </c>
      <c r="G12" s="254">
        <v>118</v>
      </c>
      <c r="H12" s="254">
        <v>126</v>
      </c>
      <c r="I12" s="255">
        <v>24</v>
      </c>
      <c r="J12" s="256">
        <f t="shared" si="1"/>
        <v>0.90163934426229508</v>
      </c>
      <c r="K12" s="257">
        <v>0</v>
      </c>
      <c r="L12" s="256">
        <f t="shared" si="2"/>
        <v>1</v>
      </c>
      <c r="M12" s="258">
        <v>43</v>
      </c>
      <c r="N12" s="259">
        <v>271</v>
      </c>
      <c r="O12" s="260">
        <f t="shared" si="3"/>
        <v>0.48360655737704916</v>
      </c>
      <c r="P12" s="226"/>
    </row>
    <row r="13" spans="1:22" ht="29.25" x14ac:dyDescent="0.25">
      <c r="A13" s="226"/>
      <c r="B13" s="250">
        <v>4</v>
      </c>
      <c r="C13" s="251" t="s">
        <v>6</v>
      </c>
      <c r="D13" s="252">
        <v>201</v>
      </c>
      <c r="E13" s="253">
        <v>48</v>
      </c>
      <c r="F13" s="253">
        <f t="shared" si="0"/>
        <v>249</v>
      </c>
      <c r="G13" s="254">
        <v>67</v>
      </c>
      <c r="H13" s="254">
        <v>136</v>
      </c>
      <c r="I13" s="255">
        <v>6</v>
      </c>
      <c r="J13" s="256">
        <f t="shared" si="1"/>
        <v>0.97044334975369462</v>
      </c>
      <c r="K13" s="257">
        <v>1</v>
      </c>
      <c r="L13" s="256">
        <f t="shared" si="2"/>
        <v>0.99507389162561577</v>
      </c>
      <c r="M13" s="258">
        <v>46</v>
      </c>
      <c r="N13" s="259">
        <v>233</v>
      </c>
      <c r="O13" s="260">
        <f t="shared" si="3"/>
        <v>0.33004926108374383</v>
      </c>
      <c r="P13" s="226"/>
    </row>
    <row r="14" spans="1:22" ht="15" x14ac:dyDescent="0.25">
      <c r="A14" s="226"/>
      <c r="B14" s="250">
        <v>5</v>
      </c>
      <c r="C14" s="251" t="s">
        <v>7</v>
      </c>
      <c r="D14" s="252">
        <v>212</v>
      </c>
      <c r="E14" s="253">
        <v>69</v>
      </c>
      <c r="F14" s="253">
        <f t="shared" si="0"/>
        <v>281</v>
      </c>
      <c r="G14" s="254">
        <v>86</v>
      </c>
      <c r="H14" s="254">
        <v>137</v>
      </c>
      <c r="I14" s="255">
        <v>13</v>
      </c>
      <c r="J14" s="256">
        <f t="shared" si="1"/>
        <v>0.94170403587443952</v>
      </c>
      <c r="K14" s="257">
        <v>0</v>
      </c>
      <c r="L14" s="256">
        <f t="shared" si="2"/>
        <v>1</v>
      </c>
      <c r="M14" s="258">
        <v>58</v>
      </c>
      <c r="N14" s="259">
        <v>252</v>
      </c>
      <c r="O14" s="260">
        <f t="shared" si="3"/>
        <v>0.38565022421524664</v>
      </c>
      <c r="P14" s="226"/>
      <c r="V14" s="226" t="s">
        <v>90</v>
      </c>
    </row>
    <row r="15" spans="1:22" ht="20.25" customHeight="1" x14ac:dyDescent="0.25">
      <c r="A15" s="226"/>
      <c r="B15" s="250">
        <v>6</v>
      </c>
      <c r="C15" s="251" t="s">
        <v>8</v>
      </c>
      <c r="D15" s="252">
        <v>134</v>
      </c>
      <c r="E15" s="253">
        <v>28</v>
      </c>
      <c r="F15" s="253">
        <f t="shared" si="0"/>
        <v>162</v>
      </c>
      <c r="G15" s="254">
        <v>58</v>
      </c>
      <c r="H15" s="254">
        <v>87</v>
      </c>
      <c r="I15" s="255">
        <v>0</v>
      </c>
      <c r="J15" s="256">
        <f t="shared" si="1"/>
        <v>1</v>
      </c>
      <c r="K15" s="257">
        <v>0</v>
      </c>
      <c r="L15" s="256">
        <f t="shared" si="2"/>
        <v>1</v>
      </c>
      <c r="M15" s="258">
        <v>17</v>
      </c>
      <c r="N15" s="259">
        <v>156</v>
      </c>
      <c r="O15" s="260">
        <f t="shared" si="3"/>
        <v>0.4</v>
      </c>
      <c r="P15" s="226"/>
    </row>
    <row r="16" spans="1:22" ht="15" x14ac:dyDescent="0.25">
      <c r="A16" s="226"/>
      <c r="B16" s="250">
        <v>7</v>
      </c>
      <c r="C16" s="251" t="s">
        <v>9</v>
      </c>
      <c r="D16" s="252">
        <v>209</v>
      </c>
      <c r="E16" s="253">
        <v>45</v>
      </c>
      <c r="F16" s="253">
        <f t="shared" si="0"/>
        <v>254</v>
      </c>
      <c r="G16" s="254">
        <v>69</v>
      </c>
      <c r="H16" s="254">
        <v>134</v>
      </c>
      <c r="I16" s="255">
        <v>0</v>
      </c>
      <c r="J16" s="256">
        <f t="shared" si="1"/>
        <v>1</v>
      </c>
      <c r="K16" s="257">
        <v>0</v>
      </c>
      <c r="L16" s="256">
        <f t="shared" si="2"/>
        <v>1</v>
      </c>
      <c r="M16" s="258">
        <v>51</v>
      </c>
      <c r="N16" s="259">
        <v>228</v>
      </c>
      <c r="O16" s="260">
        <f t="shared" si="3"/>
        <v>0.33990147783251229</v>
      </c>
      <c r="P16" s="226"/>
    </row>
    <row r="17" spans="1:16" ht="15" x14ac:dyDescent="0.25">
      <c r="A17" s="226"/>
      <c r="B17" s="250">
        <v>8</v>
      </c>
      <c r="C17" s="251" t="s">
        <v>10</v>
      </c>
      <c r="D17" s="252">
        <v>169</v>
      </c>
      <c r="E17" s="253">
        <v>41</v>
      </c>
      <c r="F17" s="253">
        <f t="shared" si="0"/>
        <v>210</v>
      </c>
      <c r="G17" s="254">
        <v>54</v>
      </c>
      <c r="H17" s="254">
        <v>115</v>
      </c>
      <c r="I17" s="255">
        <v>5</v>
      </c>
      <c r="J17" s="256">
        <f t="shared" si="1"/>
        <v>0.97041420118343191</v>
      </c>
      <c r="K17" s="257">
        <v>0</v>
      </c>
      <c r="L17" s="256">
        <f t="shared" si="2"/>
        <v>1</v>
      </c>
      <c r="M17" s="258">
        <v>41</v>
      </c>
      <c r="N17" s="259">
        <v>192</v>
      </c>
      <c r="O17" s="260">
        <f t="shared" si="3"/>
        <v>0.31952662721893493</v>
      </c>
      <c r="P17" s="226"/>
    </row>
    <row r="18" spans="1:16" ht="15" x14ac:dyDescent="0.25">
      <c r="A18" s="226"/>
      <c r="B18" s="250">
        <v>9</v>
      </c>
      <c r="C18" s="251" t="s">
        <v>11</v>
      </c>
      <c r="D18" s="252">
        <v>263</v>
      </c>
      <c r="E18" s="253">
        <v>36</v>
      </c>
      <c r="F18" s="253">
        <f t="shared" si="0"/>
        <v>299</v>
      </c>
      <c r="G18" s="254">
        <v>111</v>
      </c>
      <c r="H18" s="254">
        <v>134</v>
      </c>
      <c r="I18" s="255">
        <v>3</v>
      </c>
      <c r="J18" s="256">
        <f t="shared" si="1"/>
        <v>0.98775510204081629</v>
      </c>
      <c r="K18" s="257">
        <v>0</v>
      </c>
      <c r="L18" s="256">
        <f t="shared" si="2"/>
        <v>1</v>
      </c>
      <c r="M18" s="258">
        <v>54</v>
      </c>
      <c r="N18" s="259">
        <v>285</v>
      </c>
      <c r="O18" s="260">
        <f t="shared" si="3"/>
        <v>0.45306122448979591</v>
      </c>
      <c r="P18" s="226"/>
    </row>
    <row r="19" spans="1:16" ht="15" x14ac:dyDescent="0.25">
      <c r="A19" s="226"/>
      <c r="B19" s="250">
        <v>10</v>
      </c>
      <c r="C19" s="251" t="s">
        <v>12</v>
      </c>
      <c r="D19" s="252">
        <v>365</v>
      </c>
      <c r="E19" s="253">
        <v>70</v>
      </c>
      <c r="F19" s="253">
        <f t="shared" si="0"/>
        <v>435</v>
      </c>
      <c r="G19" s="254">
        <v>152</v>
      </c>
      <c r="H19" s="254">
        <v>211</v>
      </c>
      <c r="I19" s="255">
        <v>2</v>
      </c>
      <c r="J19" s="256">
        <f t="shared" si="1"/>
        <v>0.99449035812672171</v>
      </c>
      <c r="K19" s="257">
        <v>0</v>
      </c>
      <c r="L19" s="256">
        <f t="shared" si="2"/>
        <v>1</v>
      </c>
      <c r="M19" s="258">
        <v>72</v>
      </c>
      <c r="N19" s="259">
        <v>409</v>
      </c>
      <c r="O19" s="260">
        <f t="shared" si="3"/>
        <v>0.41873278236914602</v>
      </c>
      <c r="P19" s="226"/>
    </row>
    <row r="20" spans="1:16" ht="20.25" customHeight="1" x14ac:dyDescent="0.25">
      <c r="A20" s="226"/>
      <c r="B20" s="250">
        <v>11</v>
      </c>
      <c r="C20" s="251" t="s">
        <v>13</v>
      </c>
      <c r="D20" s="252">
        <v>424</v>
      </c>
      <c r="E20" s="253">
        <v>80</v>
      </c>
      <c r="F20" s="253">
        <f t="shared" si="0"/>
        <v>504</v>
      </c>
      <c r="G20" s="254">
        <v>153</v>
      </c>
      <c r="H20" s="254">
        <v>246</v>
      </c>
      <c r="I20" s="255">
        <v>18</v>
      </c>
      <c r="J20" s="256">
        <f t="shared" si="1"/>
        <v>0.95488721804511278</v>
      </c>
      <c r="K20" s="257">
        <v>1</v>
      </c>
      <c r="L20" s="256">
        <f t="shared" si="2"/>
        <v>0.99749373433583965</v>
      </c>
      <c r="M20" s="258">
        <v>105</v>
      </c>
      <c r="N20" s="259">
        <v>473</v>
      </c>
      <c r="O20" s="260">
        <f t="shared" si="3"/>
        <v>0.38345864661654133</v>
      </c>
      <c r="P20" s="226"/>
    </row>
    <row r="21" spans="1:16" ht="15" x14ac:dyDescent="0.25">
      <c r="A21" s="226"/>
      <c r="B21" s="250">
        <v>12</v>
      </c>
      <c r="C21" s="251" t="s">
        <v>14</v>
      </c>
      <c r="D21" s="252">
        <v>495</v>
      </c>
      <c r="E21" s="253">
        <v>139</v>
      </c>
      <c r="F21" s="253">
        <f t="shared" si="0"/>
        <v>634</v>
      </c>
      <c r="G21" s="254">
        <v>167</v>
      </c>
      <c r="H21" s="254">
        <v>344</v>
      </c>
      <c r="I21" s="255">
        <v>5</v>
      </c>
      <c r="J21" s="256">
        <f t="shared" si="1"/>
        <v>0.99021526418786698</v>
      </c>
      <c r="K21" s="257">
        <v>2</v>
      </c>
      <c r="L21" s="256">
        <f t="shared" si="2"/>
        <v>0.99608610567514677</v>
      </c>
      <c r="M21" s="258">
        <v>123</v>
      </c>
      <c r="N21" s="259">
        <v>571</v>
      </c>
      <c r="O21" s="260">
        <f t="shared" si="3"/>
        <v>0.3268101761252446</v>
      </c>
      <c r="P21" s="226"/>
    </row>
    <row r="22" spans="1:16" ht="15" x14ac:dyDescent="0.25">
      <c r="A22" s="226"/>
      <c r="B22" s="250">
        <v>13</v>
      </c>
      <c r="C22" s="251" t="s">
        <v>15</v>
      </c>
      <c r="D22" s="252">
        <v>405</v>
      </c>
      <c r="E22" s="253">
        <v>96</v>
      </c>
      <c r="F22" s="253">
        <f t="shared" si="0"/>
        <v>501</v>
      </c>
      <c r="G22" s="254">
        <v>200</v>
      </c>
      <c r="H22" s="254">
        <v>211</v>
      </c>
      <c r="I22" s="255">
        <v>20</v>
      </c>
      <c r="J22" s="256">
        <f t="shared" si="1"/>
        <v>0.95133819951338194</v>
      </c>
      <c r="K22" s="257">
        <v>2</v>
      </c>
      <c r="L22" s="256">
        <f t="shared" si="2"/>
        <v>0.99513381995133821</v>
      </c>
      <c r="M22" s="258">
        <v>90</v>
      </c>
      <c r="N22" s="259">
        <v>471</v>
      </c>
      <c r="O22" s="260">
        <f t="shared" si="3"/>
        <v>0.48661800486618007</v>
      </c>
      <c r="P22" s="226"/>
    </row>
    <row r="23" spans="1:16" ht="15" x14ac:dyDescent="0.25">
      <c r="A23" s="226"/>
      <c r="B23" s="250">
        <v>14</v>
      </c>
      <c r="C23" s="251" t="s">
        <v>16</v>
      </c>
      <c r="D23" s="252">
        <v>307</v>
      </c>
      <c r="E23" s="253">
        <v>62</v>
      </c>
      <c r="F23" s="253">
        <f t="shared" si="0"/>
        <v>369</v>
      </c>
      <c r="G23" s="254">
        <v>97</v>
      </c>
      <c r="H23" s="254">
        <v>197</v>
      </c>
      <c r="I23" s="255">
        <v>7</v>
      </c>
      <c r="J23" s="256">
        <f t="shared" si="1"/>
        <v>0.97619047619047616</v>
      </c>
      <c r="K23" s="257">
        <v>1</v>
      </c>
      <c r="L23" s="256">
        <f t="shared" si="2"/>
        <v>0.99659863945578231</v>
      </c>
      <c r="M23" s="258">
        <v>75</v>
      </c>
      <c r="N23" s="259">
        <v>328</v>
      </c>
      <c r="O23" s="260">
        <f t="shared" si="3"/>
        <v>0.32993197278911562</v>
      </c>
      <c r="P23" s="226"/>
    </row>
    <row r="24" spans="1:16" ht="30" thickBot="1" x14ac:dyDescent="0.3">
      <c r="A24" s="226"/>
      <c r="B24" s="261">
        <v>15</v>
      </c>
      <c r="C24" s="262" t="s">
        <v>17</v>
      </c>
      <c r="D24" s="266">
        <v>512</v>
      </c>
      <c r="E24" s="267">
        <v>138</v>
      </c>
      <c r="F24" s="267">
        <f t="shared" si="0"/>
        <v>650</v>
      </c>
      <c r="G24" s="268">
        <v>241</v>
      </c>
      <c r="H24" s="268">
        <v>278</v>
      </c>
      <c r="I24" s="269">
        <v>103</v>
      </c>
      <c r="J24" s="270">
        <f t="shared" si="1"/>
        <v>0.80154142581888244</v>
      </c>
      <c r="K24" s="271">
        <v>8</v>
      </c>
      <c r="L24" s="270">
        <f t="shared" si="2"/>
        <v>0.98458574181117531</v>
      </c>
      <c r="M24" s="272">
        <v>131</v>
      </c>
      <c r="N24" s="273">
        <v>598</v>
      </c>
      <c r="O24" s="274">
        <f t="shared" si="3"/>
        <v>0.46435452793834298</v>
      </c>
      <c r="P24" s="226"/>
    </row>
    <row r="25" spans="1:16" s="263" customFormat="1" ht="19.5" customHeight="1" x14ac:dyDescent="0.25">
      <c r="B25" s="264"/>
      <c r="C25" s="265" t="s">
        <v>101</v>
      </c>
      <c r="D25" s="279">
        <f t="shared" ref="D25:I25" si="4">SUM(D10:D24)</f>
        <v>4585</v>
      </c>
      <c r="E25" s="279">
        <f t="shared" si="4"/>
        <v>1047</v>
      </c>
      <c r="F25" s="279">
        <f t="shared" si="4"/>
        <v>5632</v>
      </c>
      <c r="G25" s="279">
        <f t="shared" si="4"/>
        <v>1807</v>
      </c>
      <c r="H25" s="279">
        <f t="shared" si="4"/>
        <v>2757</v>
      </c>
      <c r="I25" s="279">
        <f t="shared" si="4"/>
        <v>213</v>
      </c>
      <c r="J25" s="280">
        <f t="shared" si="1"/>
        <v>0.95333041191936896</v>
      </c>
      <c r="K25" s="279">
        <f>SUM(K10:K24)</f>
        <v>16</v>
      </c>
      <c r="L25" s="280">
        <f>1-K25/(H25+G25)</f>
        <v>0.99649430324276955</v>
      </c>
      <c r="M25" s="281">
        <f>SUM(M10:M24)</f>
        <v>1066</v>
      </c>
      <c r="N25" s="279">
        <f>SUM(N10:N24)</f>
        <v>5196</v>
      </c>
      <c r="O25" s="282">
        <f t="shared" si="3"/>
        <v>0.39592462751971952</v>
      </c>
    </row>
    <row r="26" spans="1:16" s="263" customFormat="1" ht="19.5" customHeight="1" x14ac:dyDescent="0.25">
      <c r="B26" s="283"/>
      <c r="C26" s="275" t="s">
        <v>89</v>
      </c>
      <c r="D26" s="276">
        <v>4285</v>
      </c>
      <c r="E26" s="277">
        <v>1046</v>
      </c>
      <c r="F26" s="277">
        <v>5331</v>
      </c>
      <c r="G26" s="277">
        <v>1662</v>
      </c>
      <c r="H26" s="277">
        <v>2666</v>
      </c>
      <c r="I26" s="276">
        <v>223</v>
      </c>
      <c r="J26" s="278">
        <v>0.94847504621072087</v>
      </c>
      <c r="K26" s="276">
        <v>17</v>
      </c>
      <c r="L26" s="278">
        <v>0.99607208872458408</v>
      </c>
      <c r="M26" s="277">
        <v>1038</v>
      </c>
      <c r="N26" s="276">
        <v>4963</v>
      </c>
      <c r="O26" s="284">
        <v>0.38401109057301291</v>
      </c>
    </row>
    <row r="27" spans="1:16" s="263" customFormat="1" ht="19.5" customHeight="1" thickBot="1" x14ac:dyDescent="0.3">
      <c r="B27" s="285"/>
      <c r="C27" s="286" t="s">
        <v>75</v>
      </c>
      <c r="D27" s="287">
        <v>4135</v>
      </c>
      <c r="E27" s="288">
        <v>1007</v>
      </c>
      <c r="F27" s="288">
        <v>5142</v>
      </c>
      <c r="G27" s="288">
        <v>1673</v>
      </c>
      <c r="H27" s="288">
        <v>2458</v>
      </c>
      <c r="I27" s="287">
        <v>314</v>
      </c>
      <c r="J27" s="289">
        <v>0.92398934882595007</v>
      </c>
      <c r="K27" s="287">
        <v>10</v>
      </c>
      <c r="L27" s="289">
        <v>0.99757927862503026</v>
      </c>
      <c r="M27" s="288">
        <v>1039</v>
      </c>
      <c r="N27" s="287">
        <v>4817</v>
      </c>
      <c r="O27" s="290">
        <v>0.40498668603243765</v>
      </c>
    </row>
    <row r="28" spans="1:16" x14ac:dyDescent="0.2">
      <c r="A28" s="228"/>
      <c r="B28" s="228"/>
    </row>
    <row r="29" spans="1:16" x14ac:dyDescent="0.2">
      <c r="P29" s="226"/>
    </row>
  </sheetData>
  <printOptions horizontalCentered="1" verticalCentered="1"/>
  <pageMargins left="0.39370078740157483" right="0.39370078740157483" top="0.78740157480314965" bottom="0.94488188976377963" header="0.51181102362204722" footer="0.51181102362204722"/>
  <pageSetup paperSize="9" scale="85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pageSetUpPr fitToPage="1"/>
  </sheetPr>
  <dimension ref="A1:T87"/>
  <sheetViews>
    <sheetView showGridLines="0" workbookViewId="0"/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9.140625" style="1" customWidth="1"/>
    <col min="4" max="4" width="8" style="1" customWidth="1"/>
    <col min="5" max="5" width="12.7109375" style="1" customWidth="1"/>
    <col min="6" max="6" width="8.5703125" style="1" customWidth="1"/>
    <col min="7" max="7" width="8.85546875" style="1" customWidth="1"/>
    <col min="8" max="8" width="9" style="1" customWidth="1"/>
    <col min="9" max="9" width="11.42578125" style="1" customWidth="1"/>
    <col min="10" max="10" width="4.85546875" style="3" customWidth="1"/>
    <col min="11" max="11" width="22" style="1" bestFit="1" customWidth="1"/>
    <col min="12" max="12" width="9" style="1" customWidth="1"/>
    <col min="13" max="13" width="9.28515625" style="1" customWidth="1"/>
    <col min="14" max="14" width="9.5703125" style="1" customWidth="1"/>
    <col min="15" max="15" width="9" style="1" customWidth="1"/>
    <col min="16" max="16" width="8.85546875" style="1" customWidth="1"/>
    <col min="17" max="17" width="8" style="1" customWidth="1"/>
    <col min="18" max="18" width="9" style="1" customWidth="1"/>
    <col min="19" max="19" width="11.42578125" style="1" customWidth="1"/>
    <col min="20" max="16384" width="11.42578125" style="1"/>
  </cols>
  <sheetData>
    <row r="1" spans="1:20" x14ac:dyDescent="0.2">
      <c r="A1" s="4" t="s">
        <v>0</v>
      </c>
      <c r="J1" s="4"/>
    </row>
    <row r="3" spans="1:20" x14ac:dyDescent="0.2">
      <c r="A3" s="4" t="str">
        <f>A8</f>
        <v>Tabell 2-4-1 - A1 - Barn og unge under tiltak i og utenfor familien pr. 31.12.</v>
      </c>
      <c r="J3" s="4"/>
    </row>
    <row r="4" spans="1:20" x14ac:dyDescent="0.2">
      <c r="A4" s="4" t="str">
        <f>J8</f>
        <v>Tabell 2-4-1 - A2 - Barn og unge under tiltak i og utenfor familien i perioden 01.01 - 31.12.</v>
      </c>
      <c r="J4" s="4"/>
    </row>
    <row r="5" spans="1:20" x14ac:dyDescent="0.2">
      <c r="A5" s="4"/>
      <c r="J5" s="4"/>
    </row>
    <row r="6" spans="1:20" x14ac:dyDescent="0.2">
      <c r="A6" s="4"/>
      <c r="J6" s="4"/>
    </row>
    <row r="8" spans="1:20" s="5" customFormat="1" ht="26.25" customHeight="1" thickBot="1" x14ac:dyDescent="0.25">
      <c r="A8" s="43" t="s">
        <v>97</v>
      </c>
      <c r="B8" s="44"/>
      <c r="C8" s="44"/>
      <c r="D8" s="44"/>
      <c r="E8" s="44"/>
      <c r="F8" s="44"/>
      <c r="G8" s="44"/>
      <c r="H8" s="44"/>
      <c r="J8" s="45" t="s">
        <v>98</v>
      </c>
      <c r="R8" s="44"/>
    </row>
    <row r="9" spans="1:20" s="5" customFormat="1" ht="95.25" customHeight="1" thickBot="1" x14ac:dyDescent="0.25">
      <c r="A9" s="46" t="s">
        <v>1</v>
      </c>
      <c r="B9" s="47" t="s">
        <v>2</v>
      </c>
      <c r="C9" s="48" t="s">
        <v>32</v>
      </c>
      <c r="D9" s="49" t="s">
        <v>33</v>
      </c>
      <c r="E9" s="48" t="s">
        <v>34</v>
      </c>
      <c r="F9" s="49" t="s">
        <v>33</v>
      </c>
      <c r="G9" s="48" t="s">
        <v>100</v>
      </c>
      <c r="H9" s="79" t="s">
        <v>35</v>
      </c>
      <c r="J9" s="6" t="s">
        <v>1</v>
      </c>
      <c r="K9" s="7" t="s">
        <v>2</v>
      </c>
      <c r="L9" s="8" t="s">
        <v>32</v>
      </c>
      <c r="M9" s="9" t="s">
        <v>33</v>
      </c>
      <c r="N9" s="8" t="s">
        <v>34</v>
      </c>
      <c r="O9" s="9" t="s">
        <v>33</v>
      </c>
      <c r="P9" s="8" t="s">
        <v>36</v>
      </c>
      <c r="Q9" s="50" t="s">
        <v>35</v>
      </c>
      <c r="R9" s="79" t="s">
        <v>92</v>
      </c>
      <c r="T9" s="5" t="s">
        <v>90</v>
      </c>
    </row>
    <row r="10" spans="1:20" ht="15" customHeight="1" x14ac:dyDescent="0.2">
      <c r="A10" s="10">
        <v>1</v>
      </c>
      <c r="B10" s="11" t="s">
        <v>3</v>
      </c>
      <c r="C10" s="96">
        <v>226</v>
      </c>
      <c r="D10" s="97">
        <v>210</v>
      </c>
      <c r="E10" s="97">
        <v>153</v>
      </c>
      <c r="F10" s="97">
        <v>110</v>
      </c>
      <c r="G10" s="97">
        <v>0</v>
      </c>
      <c r="H10" s="86">
        <f>C10+E10</f>
        <v>379</v>
      </c>
      <c r="J10" s="10">
        <v>1</v>
      </c>
      <c r="K10" s="11" t="s">
        <v>3</v>
      </c>
      <c r="L10" s="96">
        <v>392</v>
      </c>
      <c r="M10" s="97">
        <v>347</v>
      </c>
      <c r="N10" s="97">
        <v>203</v>
      </c>
      <c r="O10" s="97">
        <v>139</v>
      </c>
      <c r="P10" s="97">
        <v>0</v>
      </c>
      <c r="Q10" s="97">
        <f>L10+N10</f>
        <v>595</v>
      </c>
      <c r="R10" s="121">
        <v>57</v>
      </c>
    </row>
    <row r="11" spans="1:20" ht="12.75" customHeight="1" x14ac:dyDescent="0.2">
      <c r="A11" s="12">
        <v>2</v>
      </c>
      <c r="B11" s="13" t="s">
        <v>4</v>
      </c>
      <c r="C11" s="98">
        <v>176</v>
      </c>
      <c r="D11" s="99">
        <v>166</v>
      </c>
      <c r="E11" s="99">
        <v>111</v>
      </c>
      <c r="F11" s="99">
        <v>77</v>
      </c>
      <c r="G11" s="99">
        <v>0</v>
      </c>
      <c r="H11" s="87">
        <f t="shared" ref="H11:H24" si="0">C11+E11</f>
        <v>287</v>
      </c>
      <c r="J11" s="12">
        <v>2</v>
      </c>
      <c r="K11" s="13" t="s">
        <v>4</v>
      </c>
      <c r="L11" s="98">
        <v>297</v>
      </c>
      <c r="M11" s="99">
        <v>275</v>
      </c>
      <c r="N11" s="99">
        <v>149</v>
      </c>
      <c r="O11" s="99">
        <v>97</v>
      </c>
      <c r="P11" s="99">
        <v>0</v>
      </c>
      <c r="Q11" s="99">
        <f t="shared" ref="Q11:Q24" si="1">L11+N11</f>
        <v>446</v>
      </c>
      <c r="R11" s="122">
        <v>22</v>
      </c>
    </row>
    <row r="12" spans="1:20" x14ac:dyDescent="0.2">
      <c r="A12" s="12">
        <v>3</v>
      </c>
      <c r="B12" s="13" t="s">
        <v>5</v>
      </c>
      <c r="C12" s="98">
        <v>151</v>
      </c>
      <c r="D12" s="99">
        <v>146</v>
      </c>
      <c r="E12" s="99">
        <v>137</v>
      </c>
      <c r="F12" s="99">
        <v>88</v>
      </c>
      <c r="G12" s="99">
        <v>0</v>
      </c>
      <c r="H12" s="87">
        <f t="shared" si="0"/>
        <v>288</v>
      </c>
      <c r="J12" s="12">
        <v>3</v>
      </c>
      <c r="K12" s="13" t="s">
        <v>5</v>
      </c>
      <c r="L12" s="98">
        <v>269</v>
      </c>
      <c r="M12" s="99">
        <v>246</v>
      </c>
      <c r="N12" s="99">
        <v>170</v>
      </c>
      <c r="O12" s="99">
        <v>103</v>
      </c>
      <c r="P12" s="99">
        <v>0</v>
      </c>
      <c r="Q12" s="99">
        <f t="shared" si="1"/>
        <v>439</v>
      </c>
      <c r="R12" s="122">
        <v>23</v>
      </c>
    </row>
    <row r="13" spans="1:20" x14ac:dyDescent="0.2">
      <c r="A13" s="12">
        <v>4</v>
      </c>
      <c r="B13" s="13" t="s">
        <v>6</v>
      </c>
      <c r="C13" s="98">
        <v>50</v>
      </c>
      <c r="D13" s="99">
        <v>48</v>
      </c>
      <c r="E13" s="99">
        <v>66</v>
      </c>
      <c r="F13" s="99">
        <v>49</v>
      </c>
      <c r="G13" s="99">
        <v>0</v>
      </c>
      <c r="H13" s="87">
        <f t="shared" si="0"/>
        <v>116</v>
      </c>
      <c r="J13" s="12">
        <v>4</v>
      </c>
      <c r="K13" s="13" t="s">
        <v>6</v>
      </c>
      <c r="L13" s="98">
        <v>135</v>
      </c>
      <c r="M13" s="99">
        <v>120</v>
      </c>
      <c r="N13" s="99">
        <v>90</v>
      </c>
      <c r="O13" s="99">
        <v>64</v>
      </c>
      <c r="P13" s="99">
        <v>4</v>
      </c>
      <c r="Q13" s="99">
        <f t="shared" si="1"/>
        <v>225</v>
      </c>
      <c r="R13" s="122">
        <v>19</v>
      </c>
    </row>
    <row r="14" spans="1:20" x14ac:dyDescent="0.2">
      <c r="A14" s="12">
        <v>5</v>
      </c>
      <c r="B14" s="13" t="s">
        <v>7</v>
      </c>
      <c r="C14" s="98">
        <v>123</v>
      </c>
      <c r="D14" s="99">
        <v>121</v>
      </c>
      <c r="E14" s="99">
        <v>51</v>
      </c>
      <c r="F14" s="99">
        <v>42</v>
      </c>
      <c r="G14" s="99">
        <v>0</v>
      </c>
      <c r="H14" s="87">
        <f t="shared" si="0"/>
        <v>174</v>
      </c>
      <c r="J14" s="12">
        <v>5</v>
      </c>
      <c r="K14" s="13" t="s">
        <v>7</v>
      </c>
      <c r="L14" s="98">
        <v>198</v>
      </c>
      <c r="M14" s="99">
        <v>192</v>
      </c>
      <c r="N14" s="99">
        <v>63</v>
      </c>
      <c r="O14" s="99">
        <v>46</v>
      </c>
      <c r="P14" s="99">
        <v>0</v>
      </c>
      <c r="Q14" s="99">
        <f t="shared" si="1"/>
        <v>261</v>
      </c>
      <c r="R14" s="122">
        <v>0</v>
      </c>
    </row>
    <row r="15" spans="1:20" ht="20.25" customHeight="1" x14ac:dyDescent="0.2">
      <c r="A15" s="12">
        <v>6</v>
      </c>
      <c r="B15" s="13" t="s">
        <v>8</v>
      </c>
      <c r="C15" s="98">
        <v>68</v>
      </c>
      <c r="D15" s="99">
        <v>62</v>
      </c>
      <c r="E15" s="99">
        <v>27</v>
      </c>
      <c r="F15" s="99">
        <v>15</v>
      </c>
      <c r="G15" s="99">
        <v>0</v>
      </c>
      <c r="H15" s="87">
        <f t="shared" si="0"/>
        <v>95</v>
      </c>
      <c r="J15" s="12">
        <v>6</v>
      </c>
      <c r="K15" s="13" t="s">
        <v>8</v>
      </c>
      <c r="L15" s="98">
        <v>133</v>
      </c>
      <c r="M15" s="99">
        <v>115</v>
      </c>
      <c r="N15" s="99">
        <v>32</v>
      </c>
      <c r="O15" s="99">
        <v>18</v>
      </c>
      <c r="P15" s="99">
        <v>2</v>
      </c>
      <c r="Q15" s="99">
        <f t="shared" si="1"/>
        <v>165</v>
      </c>
      <c r="R15" s="122">
        <v>7</v>
      </c>
    </row>
    <row r="16" spans="1:20" x14ac:dyDescent="0.2">
      <c r="A16" s="12">
        <v>7</v>
      </c>
      <c r="B16" s="13" t="s">
        <v>9</v>
      </c>
      <c r="C16" s="98">
        <v>102</v>
      </c>
      <c r="D16" s="99">
        <v>99</v>
      </c>
      <c r="E16" s="99">
        <v>50</v>
      </c>
      <c r="F16" s="99">
        <v>25</v>
      </c>
      <c r="G16" s="99">
        <v>0</v>
      </c>
      <c r="H16" s="87">
        <f t="shared" si="0"/>
        <v>152</v>
      </c>
      <c r="J16" s="12">
        <v>7</v>
      </c>
      <c r="K16" s="13" t="s">
        <v>9</v>
      </c>
      <c r="L16" s="98">
        <v>158</v>
      </c>
      <c r="M16" s="99">
        <v>146</v>
      </c>
      <c r="N16" s="99">
        <v>59</v>
      </c>
      <c r="O16" s="99">
        <v>33</v>
      </c>
      <c r="P16" s="99">
        <v>4</v>
      </c>
      <c r="Q16" s="99">
        <f t="shared" si="1"/>
        <v>217</v>
      </c>
      <c r="R16" s="122">
        <v>15</v>
      </c>
    </row>
    <row r="17" spans="1:18" x14ac:dyDescent="0.2">
      <c r="A17" s="12">
        <v>8</v>
      </c>
      <c r="B17" s="13" t="s">
        <v>10</v>
      </c>
      <c r="C17" s="98">
        <v>55</v>
      </c>
      <c r="D17" s="99">
        <v>54</v>
      </c>
      <c r="E17" s="99">
        <v>38</v>
      </c>
      <c r="F17" s="99">
        <v>31</v>
      </c>
      <c r="G17" s="99">
        <v>0</v>
      </c>
      <c r="H17" s="87">
        <f t="shared" si="0"/>
        <v>93</v>
      </c>
      <c r="J17" s="12">
        <v>8</v>
      </c>
      <c r="K17" s="13" t="s">
        <v>10</v>
      </c>
      <c r="L17" s="98">
        <v>127</v>
      </c>
      <c r="M17" s="99">
        <v>119</v>
      </c>
      <c r="N17" s="99">
        <v>45</v>
      </c>
      <c r="O17" s="99">
        <v>34</v>
      </c>
      <c r="P17" s="99">
        <v>1</v>
      </c>
      <c r="Q17" s="99">
        <f t="shared" si="1"/>
        <v>172</v>
      </c>
      <c r="R17" s="122">
        <v>1</v>
      </c>
    </row>
    <row r="18" spans="1:18" x14ac:dyDescent="0.2">
      <c r="A18" s="12">
        <v>9</v>
      </c>
      <c r="B18" s="13" t="s">
        <v>11</v>
      </c>
      <c r="C18" s="98">
        <v>146</v>
      </c>
      <c r="D18" s="99">
        <v>142</v>
      </c>
      <c r="E18" s="99">
        <v>70</v>
      </c>
      <c r="F18" s="99">
        <v>45</v>
      </c>
      <c r="G18" s="99">
        <v>0</v>
      </c>
      <c r="H18" s="87">
        <f t="shared" si="0"/>
        <v>216</v>
      </c>
      <c r="J18" s="12">
        <v>9</v>
      </c>
      <c r="K18" s="13" t="s">
        <v>11</v>
      </c>
      <c r="L18" s="98">
        <v>298</v>
      </c>
      <c r="M18" s="99">
        <v>284</v>
      </c>
      <c r="N18" s="99">
        <v>112</v>
      </c>
      <c r="O18" s="99">
        <v>81</v>
      </c>
      <c r="P18" s="99">
        <v>2</v>
      </c>
      <c r="Q18" s="99">
        <f t="shared" si="1"/>
        <v>410</v>
      </c>
      <c r="R18" s="122">
        <v>23</v>
      </c>
    </row>
    <row r="19" spans="1:18" x14ac:dyDescent="0.2">
      <c r="A19" s="12">
        <v>10</v>
      </c>
      <c r="B19" s="13" t="s">
        <v>12</v>
      </c>
      <c r="C19" s="98">
        <v>247</v>
      </c>
      <c r="D19" s="99">
        <v>234</v>
      </c>
      <c r="E19" s="99">
        <v>116</v>
      </c>
      <c r="F19" s="99">
        <v>82</v>
      </c>
      <c r="G19" s="99">
        <v>0</v>
      </c>
      <c r="H19" s="87">
        <f t="shared" si="0"/>
        <v>363</v>
      </c>
      <c r="J19" s="12">
        <v>10</v>
      </c>
      <c r="K19" s="13" t="s">
        <v>12</v>
      </c>
      <c r="L19" s="98">
        <v>368</v>
      </c>
      <c r="M19" s="99">
        <v>342</v>
      </c>
      <c r="N19" s="99">
        <v>133</v>
      </c>
      <c r="O19" s="99">
        <v>86</v>
      </c>
      <c r="P19" s="99">
        <v>3</v>
      </c>
      <c r="Q19" s="99">
        <f t="shared" si="1"/>
        <v>501</v>
      </c>
      <c r="R19" s="122">
        <v>10</v>
      </c>
    </row>
    <row r="20" spans="1:18" ht="20.25" customHeight="1" x14ac:dyDescent="0.2">
      <c r="A20" s="12">
        <v>11</v>
      </c>
      <c r="B20" s="13" t="s">
        <v>13</v>
      </c>
      <c r="C20" s="98">
        <v>196</v>
      </c>
      <c r="D20" s="99">
        <v>193</v>
      </c>
      <c r="E20" s="99">
        <v>119</v>
      </c>
      <c r="F20" s="99">
        <v>69</v>
      </c>
      <c r="G20" s="99">
        <v>0</v>
      </c>
      <c r="H20" s="87">
        <f t="shared" si="0"/>
        <v>315</v>
      </c>
      <c r="J20" s="12">
        <v>11</v>
      </c>
      <c r="K20" s="13" t="s">
        <v>13</v>
      </c>
      <c r="L20" s="98">
        <v>364</v>
      </c>
      <c r="M20" s="99">
        <v>339</v>
      </c>
      <c r="N20" s="99">
        <v>146</v>
      </c>
      <c r="O20" s="99">
        <v>84</v>
      </c>
      <c r="P20" s="99">
        <v>3</v>
      </c>
      <c r="Q20" s="99">
        <f t="shared" si="1"/>
        <v>510</v>
      </c>
      <c r="R20" s="122">
        <v>39</v>
      </c>
    </row>
    <row r="21" spans="1:18" x14ac:dyDescent="0.2">
      <c r="A21" s="12">
        <v>12</v>
      </c>
      <c r="B21" s="13" t="s">
        <v>14</v>
      </c>
      <c r="C21" s="98">
        <v>177</v>
      </c>
      <c r="D21" s="99">
        <v>169</v>
      </c>
      <c r="E21" s="99">
        <v>112</v>
      </c>
      <c r="F21" s="99">
        <v>85</v>
      </c>
      <c r="G21" s="99">
        <v>0</v>
      </c>
      <c r="H21" s="87">
        <f t="shared" si="0"/>
        <v>289</v>
      </c>
      <c r="J21" s="12">
        <v>12</v>
      </c>
      <c r="K21" s="13" t="s">
        <v>14</v>
      </c>
      <c r="L21" s="98">
        <v>338</v>
      </c>
      <c r="M21" s="99">
        <v>316</v>
      </c>
      <c r="N21" s="99">
        <v>142</v>
      </c>
      <c r="O21" s="99">
        <v>102</v>
      </c>
      <c r="P21" s="99">
        <v>0</v>
      </c>
      <c r="Q21" s="99">
        <f t="shared" si="1"/>
        <v>480</v>
      </c>
      <c r="R21" s="122">
        <v>27</v>
      </c>
    </row>
    <row r="22" spans="1:18" x14ac:dyDescent="0.2">
      <c r="A22" s="12">
        <v>13</v>
      </c>
      <c r="B22" s="13" t="s">
        <v>15</v>
      </c>
      <c r="C22" s="98">
        <v>215</v>
      </c>
      <c r="D22" s="99">
        <v>209</v>
      </c>
      <c r="E22" s="99">
        <v>113</v>
      </c>
      <c r="F22" s="99">
        <v>74</v>
      </c>
      <c r="G22" s="99">
        <v>0</v>
      </c>
      <c r="H22" s="87">
        <f t="shared" si="0"/>
        <v>328</v>
      </c>
      <c r="J22" s="12">
        <v>13</v>
      </c>
      <c r="K22" s="13" t="s">
        <v>15</v>
      </c>
      <c r="L22" s="98">
        <v>327</v>
      </c>
      <c r="M22" s="99">
        <v>308</v>
      </c>
      <c r="N22" s="99">
        <v>126</v>
      </c>
      <c r="O22" s="99">
        <v>78</v>
      </c>
      <c r="P22" s="99">
        <v>2</v>
      </c>
      <c r="Q22" s="99">
        <f t="shared" si="1"/>
        <v>453</v>
      </c>
      <c r="R22" s="122">
        <v>27</v>
      </c>
    </row>
    <row r="23" spans="1:18" x14ac:dyDescent="0.2">
      <c r="A23" s="12">
        <v>14</v>
      </c>
      <c r="B23" s="13" t="s">
        <v>16</v>
      </c>
      <c r="C23" s="98">
        <v>129</v>
      </c>
      <c r="D23" s="99">
        <v>125</v>
      </c>
      <c r="E23" s="99">
        <v>74</v>
      </c>
      <c r="F23" s="99">
        <v>56</v>
      </c>
      <c r="G23" s="99">
        <v>0</v>
      </c>
      <c r="H23" s="87">
        <f t="shared" si="0"/>
        <v>203</v>
      </c>
      <c r="J23" s="12">
        <v>14</v>
      </c>
      <c r="K23" s="13" t="s">
        <v>16</v>
      </c>
      <c r="L23" s="98">
        <v>261</v>
      </c>
      <c r="M23" s="99">
        <v>246</v>
      </c>
      <c r="N23" s="99">
        <v>88</v>
      </c>
      <c r="O23" s="99">
        <v>64</v>
      </c>
      <c r="P23" s="99">
        <v>5</v>
      </c>
      <c r="Q23" s="99">
        <f t="shared" si="1"/>
        <v>349</v>
      </c>
      <c r="R23" s="122">
        <v>16</v>
      </c>
    </row>
    <row r="24" spans="1:18" ht="12.75" thickBot="1" x14ac:dyDescent="0.25">
      <c r="A24" s="14">
        <v>15</v>
      </c>
      <c r="B24" s="15" t="s">
        <v>17</v>
      </c>
      <c r="C24" s="100">
        <v>397</v>
      </c>
      <c r="D24" s="101">
        <v>369</v>
      </c>
      <c r="E24" s="101">
        <v>159</v>
      </c>
      <c r="F24" s="101">
        <v>115</v>
      </c>
      <c r="G24" s="101">
        <v>0</v>
      </c>
      <c r="H24" s="88">
        <f t="shared" si="0"/>
        <v>556</v>
      </c>
      <c r="J24" s="14">
        <v>15</v>
      </c>
      <c r="K24" s="15" t="s">
        <v>17</v>
      </c>
      <c r="L24" s="100">
        <v>668</v>
      </c>
      <c r="M24" s="101">
        <v>614</v>
      </c>
      <c r="N24" s="101">
        <v>194</v>
      </c>
      <c r="O24" s="101">
        <v>131</v>
      </c>
      <c r="P24" s="101">
        <v>0</v>
      </c>
      <c r="Q24" s="101">
        <f t="shared" si="1"/>
        <v>862</v>
      </c>
      <c r="R24" s="123">
        <v>40</v>
      </c>
    </row>
    <row r="25" spans="1:18" s="20" customFormat="1" ht="25.5" customHeight="1" thickBot="1" x14ac:dyDescent="0.25">
      <c r="A25" s="51"/>
      <c r="B25" s="37" t="s">
        <v>101</v>
      </c>
      <c r="C25" s="52">
        <f t="shared" ref="C25:H25" si="2">SUM(C10:C24)</f>
        <v>2458</v>
      </c>
      <c r="D25" s="53">
        <f t="shared" si="2"/>
        <v>2347</v>
      </c>
      <c r="E25" s="54">
        <f t="shared" si="2"/>
        <v>1396</v>
      </c>
      <c r="F25" s="55">
        <f t="shared" si="2"/>
        <v>963</v>
      </c>
      <c r="G25" s="52">
        <f t="shared" si="2"/>
        <v>0</v>
      </c>
      <c r="H25" s="54">
        <f t="shared" si="2"/>
        <v>3854</v>
      </c>
      <c r="J25" s="83"/>
      <c r="K25" s="84" t="s">
        <v>101</v>
      </c>
      <c r="L25" s="89">
        <f t="shared" ref="L25:R25" si="3">SUM(L10:L24)</f>
        <v>4333</v>
      </c>
      <c r="M25" s="90">
        <f t="shared" si="3"/>
        <v>4009</v>
      </c>
      <c r="N25" s="90">
        <f t="shared" si="3"/>
        <v>1752</v>
      </c>
      <c r="O25" s="90">
        <f t="shared" si="3"/>
        <v>1160</v>
      </c>
      <c r="P25" s="90">
        <f t="shared" si="3"/>
        <v>26</v>
      </c>
      <c r="Q25" s="91">
        <f t="shared" si="3"/>
        <v>6085</v>
      </c>
      <c r="R25" s="92">
        <f t="shared" si="3"/>
        <v>326</v>
      </c>
    </row>
    <row r="26" spans="1:18" s="20" customFormat="1" ht="25.5" hidden="1" customHeight="1" thickBot="1" x14ac:dyDescent="0.25">
      <c r="A26" s="51"/>
      <c r="B26" s="37" t="s">
        <v>74</v>
      </c>
      <c r="C26" s="52">
        <v>2822</v>
      </c>
      <c r="D26" s="53">
        <v>2709</v>
      </c>
      <c r="E26" s="54">
        <v>1305</v>
      </c>
      <c r="F26" s="55">
        <v>929</v>
      </c>
      <c r="G26" s="52">
        <v>28</v>
      </c>
      <c r="H26" s="56">
        <v>4127</v>
      </c>
      <c r="J26" s="81"/>
      <c r="K26" s="82" t="s">
        <v>74</v>
      </c>
      <c r="L26" s="17">
        <v>3937</v>
      </c>
      <c r="M26" s="18">
        <v>3699</v>
      </c>
      <c r="N26" s="18">
        <v>1553</v>
      </c>
      <c r="O26" s="18">
        <v>1071</v>
      </c>
      <c r="P26" s="18">
        <v>168</v>
      </c>
      <c r="Q26" s="80">
        <v>5249</v>
      </c>
      <c r="R26" s="54">
        <v>241</v>
      </c>
    </row>
    <row r="27" spans="1:18" s="20" customFormat="1" ht="25.5" hidden="1" customHeight="1" thickBot="1" x14ac:dyDescent="0.25">
      <c r="A27" s="51"/>
      <c r="B27" s="37" t="s">
        <v>27</v>
      </c>
      <c r="C27" s="52">
        <v>2873</v>
      </c>
      <c r="D27" s="53">
        <v>2746</v>
      </c>
      <c r="E27" s="54">
        <v>1312</v>
      </c>
      <c r="F27" s="55">
        <v>959</v>
      </c>
      <c r="G27" s="52">
        <v>49</v>
      </c>
      <c r="H27" s="56">
        <v>4144</v>
      </c>
      <c r="J27" s="16"/>
      <c r="K27" s="37" t="s">
        <v>27</v>
      </c>
      <c r="L27" s="21">
        <v>3354</v>
      </c>
      <c r="M27" s="22">
        <v>3173</v>
      </c>
      <c r="N27" s="22">
        <v>1431</v>
      </c>
      <c r="O27" s="22">
        <v>1033</v>
      </c>
      <c r="P27" s="22">
        <v>122</v>
      </c>
      <c r="Q27" s="57">
        <v>4631</v>
      </c>
      <c r="R27" s="56">
        <v>154</v>
      </c>
    </row>
    <row r="28" spans="1:18" s="20" customFormat="1" ht="25.5" customHeight="1" thickBot="1" x14ac:dyDescent="0.25">
      <c r="A28" s="51"/>
      <c r="B28" s="37" t="s">
        <v>89</v>
      </c>
      <c r="C28" s="52">
        <v>2622</v>
      </c>
      <c r="D28" s="53">
        <v>2479</v>
      </c>
      <c r="E28" s="54">
        <v>1297</v>
      </c>
      <c r="F28" s="55">
        <v>924</v>
      </c>
      <c r="G28" s="52">
        <v>49</v>
      </c>
      <c r="H28" s="56">
        <v>3900</v>
      </c>
      <c r="J28" s="16"/>
      <c r="K28" s="37" t="s">
        <v>89</v>
      </c>
      <c r="L28" s="21">
        <v>4393</v>
      </c>
      <c r="M28" s="22">
        <v>4029</v>
      </c>
      <c r="N28" s="22">
        <v>1702</v>
      </c>
      <c r="O28" s="22">
        <v>1169</v>
      </c>
      <c r="P28" s="22">
        <v>316</v>
      </c>
      <c r="Q28" s="57">
        <v>5727</v>
      </c>
      <c r="R28" s="56">
        <v>368</v>
      </c>
    </row>
    <row r="29" spans="1:18" s="20" customFormat="1" ht="25.5" customHeight="1" thickBot="1" x14ac:dyDescent="0.25">
      <c r="A29" s="51"/>
      <c r="B29" s="37" t="s">
        <v>75</v>
      </c>
      <c r="C29" s="52">
        <v>2682</v>
      </c>
      <c r="D29" s="53">
        <v>2546</v>
      </c>
      <c r="E29" s="54">
        <v>1276</v>
      </c>
      <c r="F29" s="55">
        <v>924</v>
      </c>
      <c r="G29" s="52">
        <v>56</v>
      </c>
      <c r="H29" s="56">
        <v>3958</v>
      </c>
      <c r="J29" s="16"/>
      <c r="K29" s="37" t="s">
        <v>75</v>
      </c>
      <c r="L29" s="21">
        <v>4518</v>
      </c>
      <c r="M29" s="22">
        <v>4149</v>
      </c>
      <c r="N29" s="22">
        <v>1666</v>
      </c>
      <c r="O29" s="22">
        <v>1145</v>
      </c>
      <c r="P29" s="22">
        <v>280</v>
      </c>
      <c r="Q29" s="57">
        <v>5816</v>
      </c>
      <c r="R29" s="56">
        <v>368</v>
      </c>
    </row>
    <row r="30" spans="1:18" s="20" customFormat="1" ht="25.5" customHeight="1" thickBot="1" x14ac:dyDescent="0.25">
      <c r="A30" s="51"/>
      <c r="B30" s="37" t="s">
        <v>18</v>
      </c>
      <c r="C30" s="52">
        <v>2768</v>
      </c>
      <c r="D30" s="53">
        <v>2642</v>
      </c>
      <c r="E30" s="54">
        <v>1279</v>
      </c>
      <c r="F30" s="55">
        <v>936</v>
      </c>
      <c r="G30" s="52">
        <v>19</v>
      </c>
      <c r="H30" s="56">
        <v>4047</v>
      </c>
      <c r="J30" s="16"/>
      <c r="K30" s="37" t="s">
        <v>18</v>
      </c>
      <c r="L30" s="21">
        <v>4595</v>
      </c>
      <c r="M30" s="22">
        <v>4250</v>
      </c>
      <c r="N30" s="22">
        <v>1645</v>
      </c>
      <c r="O30" s="22">
        <v>1156</v>
      </c>
      <c r="P30" s="22">
        <v>298</v>
      </c>
      <c r="Q30" s="57">
        <v>5835</v>
      </c>
      <c r="R30" s="56">
        <v>405</v>
      </c>
    </row>
    <row r="31" spans="1:18" s="20" customFormat="1" ht="24.75" hidden="1" customHeight="1" thickBot="1" x14ac:dyDescent="0.25">
      <c r="A31" s="51"/>
      <c r="B31" s="37" t="s">
        <v>28</v>
      </c>
      <c r="C31" s="52">
        <v>2910</v>
      </c>
      <c r="D31" s="53">
        <v>2793</v>
      </c>
      <c r="E31" s="54">
        <v>1268</v>
      </c>
      <c r="F31" s="55">
        <v>890</v>
      </c>
      <c r="G31" s="52">
        <v>47</v>
      </c>
      <c r="H31" s="56">
        <v>4178</v>
      </c>
      <c r="J31" s="16"/>
      <c r="K31" s="37" t="s">
        <v>28</v>
      </c>
      <c r="L31" s="21">
        <v>4048</v>
      </c>
      <c r="M31" s="22">
        <v>3809</v>
      </c>
      <c r="N31" s="22">
        <v>1492</v>
      </c>
      <c r="O31" s="22">
        <v>1038</v>
      </c>
      <c r="P31" s="22">
        <v>198</v>
      </c>
      <c r="Q31" s="57">
        <v>5253</v>
      </c>
      <c r="R31" s="56">
        <v>287</v>
      </c>
    </row>
    <row r="32" spans="1:18" s="20" customFormat="1" ht="24.75" hidden="1" customHeight="1" thickBot="1" x14ac:dyDescent="0.25">
      <c r="A32" s="51"/>
      <c r="B32" s="37" t="s">
        <v>29</v>
      </c>
      <c r="C32" s="52">
        <v>2974</v>
      </c>
      <c r="D32" s="53">
        <v>2845</v>
      </c>
      <c r="E32" s="54">
        <v>1242</v>
      </c>
      <c r="F32" s="55">
        <v>875</v>
      </c>
      <c r="G32" s="52">
        <v>46</v>
      </c>
      <c r="H32" s="56">
        <v>4216</v>
      </c>
      <c r="J32" s="16"/>
      <c r="K32" s="37" t="s">
        <v>29</v>
      </c>
      <c r="L32" s="21">
        <v>3478</v>
      </c>
      <c r="M32" s="22">
        <v>3309</v>
      </c>
      <c r="N32" s="22">
        <v>1328</v>
      </c>
      <c r="O32" s="22">
        <v>951</v>
      </c>
      <c r="P32" s="22">
        <v>120</v>
      </c>
      <c r="Q32" s="57">
        <v>4649</v>
      </c>
      <c r="R32" s="56">
        <v>157</v>
      </c>
    </row>
    <row r="36" spans="1:10" s="59" customFormat="1" x14ac:dyDescent="0.2">
      <c r="A36" s="58"/>
    </row>
    <row r="37" spans="1:10" x14ac:dyDescent="0.2">
      <c r="J37" s="1"/>
    </row>
    <row r="38" spans="1:10" x14ac:dyDescent="0.2">
      <c r="J38" s="1"/>
    </row>
    <row r="39" spans="1:10" x14ac:dyDescent="0.2">
      <c r="J39" s="1"/>
    </row>
    <row r="40" spans="1:10" x14ac:dyDescent="0.2">
      <c r="J40" s="1"/>
    </row>
    <row r="41" spans="1:10" x14ac:dyDescent="0.2">
      <c r="J41" s="1"/>
    </row>
    <row r="42" spans="1:10" x14ac:dyDescent="0.2">
      <c r="J42" s="1"/>
    </row>
    <row r="43" spans="1:10" x14ac:dyDescent="0.2">
      <c r="J43" s="1"/>
    </row>
    <row r="44" spans="1:10" x14ac:dyDescent="0.2">
      <c r="J44" s="1"/>
    </row>
    <row r="45" spans="1:10" x14ac:dyDescent="0.2">
      <c r="J45" s="1"/>
    </row>
    <row r="46" spans="1:10" x14ac:dyDescent="0.2">
      <c r="J46" s="1"/>
    </row>
    <row r="47" spans="1:10" x14ac:dyDescent="0.2">
      <c r="J47" s="1"/>
    </row>
    <row r="48" spans="1:10" x14ac:dyDescent="0.2">
      <c r="J48" s="1"/>
    </row>
    <row r="49" spans="10:10" x14ac:dyDescent="0.2">
      <c r="J49" s="1"/>
    </row>
    <row r="50" spans="10:10" x14ac:dyDescent="0.2">
      <c r="J50" s="1"/>
    </row>
    <row r="51" spans="10:10" x14ac:dyDescent="0.2">
      <c r="J51" s="1"/>
    </row>
    <row r="52" spans="10:10" x14ac:dyDescent="0.2">
      <c r="J52" s="1"/>
    </row>
    <row r="53" spans="10:10" x14ac:dyDescent="0.2">
      <c r="J53" s="1"/>
    </row>
    <row r="54" spans="10:10" x14ac:dyDescent="0.2">
      <c r="J54" s="1"/>
    </row>
    <row r="55" spans="10:10" x14ac:dyDescent="0.2">
      <c r="J55" s="1"/>
    </row>
    <row r="56" spans="10:10" x14ac:dyDescent="0.2">
      <c r="J56" s="1"/>
    </row>
    <row r="57" spans="10:10" x14ac:dyDescent="0.2">
      <c r="J57" s="1"/>
    </row>
    <row r="58" spans="10:10" x14ac:dyDescent="0.2">
      <c r="J58" s="1"/>
    </row>
    <row r="59" spans="10:10" x14ac:dyDescent="0.2">
      <c r="J59" s="1"/>
    </row>
    <row r="60" spans="10:10" x14ac:dyDescent="0.2">
      <c r="J60" s="1"/>
    </row>
    <row r="61" spans="10:10" x14ac:dyDescent="0.2">
      <c r="J61" s="1"/>
    </row>
    <row r="62" spans="10:10" x14ac:dyDescent="0.2">
      <c r="J62" s="1"/>
    </row>
    <row r="63" spans="10:10" x14ac:dyDescent="0.2">
      <c r="J63" s="1"/>
    </row>
    <row r="64" spans="10:10" x14ac:dyDescent="0.2">
      <c r="J64" s="1"/>
    </row>
    <row r="65" spans="10:10" x14ac:dyDescent="0.2">
      <c r="J65" s="1"/>
    </row>
    <row r="66" spans="10:10" x14ac:dyDescent="0.2">
      <c r="J66" s="1"/>
    </row>
    <row r="67" spans="10:10" x14ac:dyDescent="0.2">
      <c r="J67" s="1"/>
    </row>
    <row r="68" spans="10:10" x14ac:dyDescent="0.2">
      <c r="J68" s="1"/>
    </row>
    <row r="69" spans="10:10" x14ac:dyDescent="0.2">
      <c r="J69" s="1"/>
    </row>
    <row r="70" spans="10:10" x14ac:dyDescent="0.2">
      <c r="J70" s="1"/>
    </row>
    <row r="71" spans="10:10" x14ac:dyDescent="0.2">
      <c r="J71" s="1"/>
    </row>
    <row r="72" spans="10:10" x14ac:dyDescent="0.2">
      <c r="J72" s="1"/>
    </row>
    <row r="73" spans="10:10" x14ac:dyDescent="0.2">
      <c r="J73" s="1"/>
    </row>
    <row r="74" spans="10:10" x14ac:dyDescent="0.2">
      <c r="J74" s="1"/>
    </row>
    <row r="75" spans="10:10" x14ac:dyDescent="0.2">
      <c r="J75" s="1"/>
    </row>
    <row r="76" spans="10:10" x14ac:dyDescent="0.2">
      <c r="J76" s="1"/>
    </row>
    <row r="77" spans="10:10" x14ac:dyDescent="0.2">
      <c r="J77" s="1"/>
    </row>
    <row r="78" spans="10:10" x14ac:dyDescent="0.2">
      <c r="J78" s="1"/>
    </row>
    <row r="79" spans="10:10" x14ac:dyDescent="0.2">
      <c r="J79" s="1"/>
    </row>
    <row r="80" spans="10:10" x14ac:dyDescent="0.2">
      <c r="J80" s="1"/>
    </row>
    <row r="81" spans="10:10" x14ac:dyDescent="0.2">
      <c r="J81" s="1"/>
    </row>
    <row r="82" spans="10:10" x14ac:dyDescent="0.2">
      <c r="J82" s="1"/>
    </row>
    <row r="83" spans="10:10" x14ac:dyDescent="0.2">
      <c r="J83" s="1"/>
    </row>
    <row r="84" spans="10:10" x14ac:dyDescent="0.2">
      <c r="J84" s="1"/>
    </row>
    <row r="85" spans="10:10" x14ac:dyDescent="0.2">
      <c r="J85" s="1"/>
    </row>
    <row r="86" spans="10:10" x14ac:dyDescent="0.2">
      <c r="J86" s="1"/>
    </row>
    <row r="87" spans="10:10" x14ac:dyDescent="0.2">
      <c r="J87" s="1"/>
    </row>
  </sheetData>
  <printOptions horizontalCentered="1" verticalCentered="1"/>
  <pageMargins left="0.39370078740157483" right="0.39370078740157483" top="0.78740157480314965" bottom="0.9" header="0.51181102362204722" footer="0.51181102362204722"/>
  <pageSetup paperSize="9" scale="88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K66"/>
  <sheetViews>
    <sheetView showGridLines="0" workbookViewId="0">
      <selection activeCell="I22" sqref="I22"/>
    </sheetView>
  </sheetViews>
  <sheetFormatPr baseColWidth="10" defaultColWidth="11.42578125" defaultRowHeight="12" x14ac:dyDescent="0.2"/>
  <cols>
    <col min="1" max="1" width="4.85546875" style="3" customWidth="1"/>
    <col min="2" max="2" width="22" style="1" bestFit="1" customWidth="1"/>
    <col min="3" max="3" width="12.5703125" style="1" customWidth="1"/>
    <col min="4" max="4" width="11.42578125" style="1" customWidth="1"/>
    <col min="5" max="5" width="14.140625" style="1" customWidth="1"/>
    <col min="6" max="6" width="12.7109375" style="1" customWidth="1"/>
    <col min="7" max="7" width="14.28515625" style="1" customWidth="1"/>
    <col min="8" max="8" width="16.140625" style="1" customWidth="1"/>
    <col min="9" max="9" width="11.42578125" style="1" customWidth="1"/>
    <col min="10" max="16384" width="11.42578125" style="1"/>
  </cols>
  <sheetData>
    <row r="1" spans="1:11" x14ac:dyDescent="0.2">
      <c r="A1" s="4" t="s">
        <v>0</v>
      </c>
    </row>
    <row r="3" spans="1:11" x14ac:dyDescent="0.2">
      <c r="A3" s="4" t="str">
        <f>A8</f>
        <v>Tabell 2-4-1 - B1 - Barn med hjelpetiltak og omsorgstiltak, med gyldige planer ved periodeslutt pr. 31.12.</v>
      </c>
    </row>
    <row r="4" spans="1:11" x14ac:dyDescent="0.2">
      <c r="A4" s="4"/>
    </row>
    <row r="5" spans="1:11" x14ac:dyDescent="0.2">
      <c r="A5" s="4"/>
    </row>
    <row r="6" spans="1:11" x14ac:dyDescent="0.2">
      <c r="A6" s="4"/>
    </row>
    <row r="8" spans="1:11" s="5" customFormat="1" ht="26.25" customHeight="1" thickBot="1" x14ac:dyDescent="0.25">
      <c r="A8" s="45" t="s">
        <v>96</v>
      </c>
    </row>
    <row r="9" spans="1:11" s="5" customFormat="1" ht="90.75" customHeight="1" thickBot="1" x14ac:dyDescent="0.25">
      <c r="A9" s="6" t="s">
        <v>1</v>
      </c>
      <c r="B9" s="7" t="s">
        <v>2</v>
      </c>
      <c r="C9" s="8" t="s">
        <v>37</v>
      </c>
      <c r="D9" s="9" t="s">
        <v>38</v>
      </c>
      <c r="E9" s="8" t="s">
        <v>39</v>
      </c>
      <c r="F9" s="9" t="s">
        <v>40</v>
      </c>
      <c r="G9" s="8" t="s">
        <v>41</v>
      </c>
      <c r="H9" s="9" t="s">
        <v>42</v>
      </c>
    </row>
    <row r="10" spans="1:11" ht="15" customHeight="1" x14ac:dyDescent="0.2">
      <c r="A10" s="10">
        <v>1</v>
      </c>
      <c r="B10" s="11" t="s">
        <v>3</v>
      </c>
      <c r="C10" s="106">
        <v>290</v>
      </c>
      <c r="D10" s="94">
        <v>285</v>
      </c>
      <c r="E10" s="102">
        <f>D10/C10</f>
        <v>0.98275862068965514</v>
      </c>
      <c r="F10" s="94">
        <v>87</v>
      </c>
      <c r="G10" s="94">
        <v>87</v>
      </c>
      <c r="H10" s="104">
        <f>G10/F10</f>
        <v>1</v>
      </c>
    </row>
    <row r="11" spans="1:11" ht="12.75" customHeight="1" x14ac:dyDescent="0.2">
      <c r="A11" s="12">
        <v>2</v>
      </c>
      <c r="B11" s="13" t="s">
        <v>4</v>
      </c>
      <c r="C11" s="107">
        <v>229</v>
      </c>
      <c r="D11" s="93">
        <v>228</v>
      </c>
      <c r="E11" s="103">
        <f t="shared" ref="E11:E25" si="0">D11/C11</f>
        <v>0.99563318777292575</v>
      </c>
      <c r="F11" s="93">
        <v>57</v>
      </c>
      <c r="G11" s="93">
        <v>57</v>
      </c>
      <c r="H11" s="105">
        <f t="shared" ref="H11:H25" si="1">G11/F11</f>
        <v>1</v>
      </c>
    </row>
    <row r="12" spans="1:11" x14ac:dyDescent="0.2">
      <c r="A12" s="12">
        <v>3</v>
      </c>
      <c r="B12" s="13" t="s">
        <v>5</v>
      </c>
      <c r="C12" s="107">
        <v>215</v>
      </c>
      <c r="D12" s="93">
        <v>204</v>
      </c>
      <c r="E12" s="103">
        <f t="shared" si="0"/>
        <v>0.94883720930232562</v>
      </c>
      <c r="F12" s="93">
        <v>70</v>
      </c>
      <c r="G12" s="93">
        <v>70</v>
      </c>
      <c r="H12" s="105">
        <f t="shared" si="1"/>
        <v>1</v>
      </c>
    </row>
    <row r="13" spans="1:11" x14ac:dyDescent="0.2">
      <c r="A13" s="12">
        <v>4</v>
      </c>
      <c r="B13" s="13" t="s">
        <v>6</v>
      </c>
      <c r="C13" s="107">
        <v>77</v>
      </c>
      <c r="D13" s="93">
        <v>66</v>
      </c>
      <c r="E13" s="103">
        <f t="shared" si="0"/>
        <v>0.8571428571428571</v>
      </c>
      <c r="F13" s="93">
        <v>32</v>
      </c>
      <c r="G13" s="93">
        <v>32</v>
      </c>
      <c r="H13" s="105">
        <f t="shared" si="1"/>
        <v>1</v>
      </c>
    </row>
    <row r="14" spans="1:11" x14ac:dyDescent="0.2">
      <c r="A14" s="12">
        <v>5</v>
      </c>
      <c r="B14" s="13" t="s">
        <v>7</v>
      </c>
      <c r="C14" s="107">
        <v>148</v>
      </c>
      <c r="D14" s="93">
        <v>147</v>
      </c>
      <c r="E14" s="103">
        <f t="shared" si="0"/>
        <v>0.9932432432432432</v>
      </c>
      <c r="F14" s="93">
        <v>29</v>
      </c>
      <c r="G14" s="93">
        <v>29</v>
      </c>
      <c r="H14" s="105">
        <f t="shared" si="1"/>
        <v>1</v>
      </c>
    </row>
    <row r="15" spans="1:11" ht="20.25" customHeight="1" x14ac:dyDescent="0.2">
      <c r="A15" s="12">
        <v>6</v>
      </c>
      <c r="B15" s="13" t="s">
        <v>8</v>
      </c>
      <c r="C15" s="107">
        <v>81</v>
      </c>
      <c r="D15" s="93">
        <v>75</v>
      </c>
      <c r="E15" s="103">
        <f t="shared" si="0"/>
        <v>0.92592592592592593</v>
      </c>
      <c r="F15" s="93">
        <v>9</v>
      </c>
      <c r="G15" s="93">
        <v>9</v>
      </c>
      <c r="H15" s="105">
        <f t="shared" si="1"/>
        <v>1</v>
      </c>
      <c r="K15" s="1" t="s">
        <v>90</v>
      </c>
    </row>
    <row r="16" spans="1:11" x14ac:dyDescent="0.2">
      <c r="A16" s="12">
        <v>7</v>
      </c>
      <c r="B16" s="13" t="s">
        <v>9</v>
      </c>
      <c r="C16" s="107">
        <v>129</v>
      </c>
      <c r="D16" s="93">
        <v>126</v>
      </c>
      <c r="E16" s="103">
        <f t="shared" si="0"/>
        <v>0.97674418604651159</v>
      </c>
      <c r="F16" s="93">
        <v>16</v>
      </c>
      <c r="G16" s="93">
        <v>15</v>
      </c>
      <c r="H16" s="105">
        <f t="shared" si="1"/>
        <v>0.9375</v>
      </c>
    </row>
    <row r="17" spans="1:8" x14ac:dyDescent="0.2">
      <c r="A17" s="12">
        <v>8</v>
      </c>
      <c r="B17" s="13" t="s">
        <v>10</v>
      </c>
      <c r="C17" s="107">
        <v>69</v>
      </c>
      <c r="D17" s="93">
        <v>66</v>
      </c>
      <c r="E17" s="103">
        <f t="shared" si="0"/>
        <v>0.95652173913043481</v>
      </c>
      <c r="F17" s="93">
        <v>23</v>
      </c>
      <c r="G17" s="93">
        <v>18</v>
      </c>
      <c r="H17" s="105">
        <f t="shared" si="1"/>
        <v>0.78260869565217395</v>
      </c>
    </row>
    <row r="18" spans="1:8" x14ac:dyDescent="0.2">
      <c r="A18" s="12">
        <v>9</v>
      </c>
      <c r="B18" s="13" t="s">
        <v>11</v>
      </c>
      <c r="C18" s="107">
        <v>188</v>
      </c>
      <c r="D18" s="93">
        <v>188</v>
      </c>
      <c r="E18" s="103">
        <f t="shared" si="0"/>
        <v>1</v>
      </c>
      <c r="F18" s="93">
        <v>32</v>
      </c>
      <c r="G18" s="93">
        <v>32</v>
      </c>
      <c r="H18" s="105">
        <f t="shared" si="1"/>
        <v>1</v>
      </c>
    </row>
    <row r="19" spans="1:8" x14ac:dyDescent="0.2">
      <c r="A19" s="12">
        <v>10</v>
      </c>
      <c r="B19" s="13" t="s">
        <v>12</v>
      </c>
      <c r="C19" s="107">
        <v>294</v>
      </c>
      <c r="D19" s="93">
        <v>279</v>
      </c>
      <c r="E19" s="103">
        <f t="shared" si="0"/>
        <v>0.94897959183673475</v>
      </c>
      <c r="F19" s="93">
        <v>58</v>
      </c>
      <c r="G19" s="93">
        <v>58</v>
      </c>
      <c r="H19" s="105">
        <f t="shared" si="1"/>
        <v>1</v>
      </c>
    </row>
    <row r="20" spans="1:8" ht="20.25" customHeight="1" x14ac:dyDescent="0.2">
      <c r="A20" s="12">
        <v>11</v>
      </c>
      <c r="B20" s="13" t="s">
        <v>13</v>
      </c>
      <c r="C20" s="107">
        <v>262</v>
      </c>
      <c r="D20" s="93">
        <v>252</v>
      </c>
      <c r="E20" s="103">
        <f t="shared" si="0"/>
        <v>0.96183206106870234</v>
      </c>
      <c r="F20" s="93">
        <v>52</v>
      </c>
      <c r="G20" s="93">
        <v>52</v>
      </c>
      <c r="H20" s="105">
        <f t="shared" si="1"/>
        <v>1</v>
      </c>
    </row>
    <row r="21" spans="1:8" x14ac:dyDescent="0.2">
      <c r="A21" s="12">
        <v>12</v>
      </c>
      <c r="B21" s="13" t="s">
        <v>14</v>
      </c>
      <c r="C21" s="107">
        <v>222</v>
      </c>
      <c r="D21" s="93">
        <v>174</v>
      </c>
      <c r="E21" s="103">
        <f t="shared" si="0"/>
        <v>0.78378378378378377</v>
      </c>
      <c r="F21" s="93">
        <v>66</v>
      </c>
      <c r="G21" s="93">
        <v>62</v>
      </c>
      <c r="H21" s="105">
        <f t="shared" si="1"/>
        <v>0.93939393939393945</v>
      </c>
    </row>
    <row r="22" spans="1:8" x14ac:dyDescent="0.2">
      <c r="A22" s="12">
        <v>13</v>
      </c>
      <c r="B22" s="13" t="s">
        <v>15</v>
      </c>
      <c r="C22" s="107">
        <v>263</v>
      </c>
      <c r="D22" s="93">
        <v>247</v>
      </c>
      <c r="E22" s="103">
        <f t="shared" si="0"/>
        <v>0.93916349809885935</v>
      </c>
      <c r="F22" s="93">
        <v>48</v>
      </c>
      <c r="G22" s="93">
        <v>48</v>
      </c>
      <c r="H22" s="105">
        <f t="shared" si="1"/>
        <v>1</v>
      </c>
    </row>
    <row r="23" spans="1:8" x14ac:dyDescent="0.2">
      <c r="A23" s="12">
        <v>14</v>
      </c>
      <c r="B23" s="13" t="s">
        <v>16</v>
      </c>
      <c r="C23" s="107">
        <v>152</v>
      </c>
      <c r="D23" s="93">
        <v>147</v>
      </c>
      <c r="E23" s="103">
        <f t="shared" si="0"/>
        <v>0.96710526315789469</v>
      </c>
      <c r="F23" s="93">
        <v>43</v>
      </c>
      <c r="G23" s="93">
        <v>43</v>
      </c>
      <c r="H23" s="105">
        <f t="shared" si="1"/>
        <v>1</v>
      </c>
    </row>
    <row r="24" spans="1:8" ht="12.75" thickBot="1" x14ac:dyDescent="0.25">
      <c r="A24" s="14">
        <v>15</v>
      </c>
      <c r="B24" s="15" t="s">
        <v>17</v>
      </c>
      <c r="C24" s="124">
        <v>457</v>
      </c>
      <c r="D24" s="95">
        <v>387</v>
      </c>
      <c r="E24" s="125">
        <f t="shared" si="0"/>
        <v>0.84682713347921224</v>
      </c>
      <c r="F24" s="95">
        <v>86</v>
      </c>
      <c r="G24" s="95">
        <v>85</v>
      </c>
      <c r="H24" s="126">
        <f t="shared" si="1"/>
        <v>0.98837209302325579</v>
      </c>
    </row>
    <row r="25" spans="1:8" s="20" customFormat="1" ht="25.5" customHeight="1" thickBot="1" x14ac:dyDescent="0.25">
      <c r="A25" s="83"/>
      <c r="B25" s="84" t="s">
        <v>101</v>
      </c>
      <c r="C25" s="85">
        <f>SUM(C10:C24)</f>
        <v>3076</v>
      </c>
      <c r="D25" s="85">
        <f>SUM(D10:D24)</f>
        <v>2871</v>
      </c>
      <c r="E25" s="108">
        <f t="shared" si="0"/>
        <v>0.93335500650195058</v>
      </c>
      <c r="F25" s="85">
        <f>SUM(F10:F24)</f>
        <v>708</v>
      </c>
      <c r="G25" s="85">
        <f>SUM(G10:G24)</f>
        <v>697</v>
      </c>
      <c r="H25" s="109">
        <f t="shared" si="1"/>
        <v>0.9844632768361582</v>
      </c>
    </row>
    <row r="26" spans="1:8" s="20" customFormat="1" ht="25.5" hidden="1" customHeight="1" x14ac:dyDescent="0.2">
      <c r="A26" s="81"/>
      <c r="B26" s="82" t="s">
        <v>28</v>
      </c>
      <c r="C26" s="17">
        <v>2973</v>
      </c>
      <c r="D26" s="19">
        <v>2734</v>
      </c>
      <c r="E26" s="61">
        <v>0.91960982172889338</v>
      </c>
      <c r="F26" s="60">
        <v>613</v>
      </c>
      <c r="G26" s="17">
        <v>609</v>
      </c>
      <c r="H26" s="61">
        <v>0.99347471451876024</v>
      </c>
    </row>
    <row r="27" spans="1:8" s="20" customFormat="1" ht="25.5" hidden="1" customHeight="1" x14ac:dyDescent="0.2">
      <c r="A27" s="16"/>
      <c r="B27" s="37" t="s">
        <v>29</v>
      </c>
      <c r="C27" s="17">
        <v>3067</v>
      </c>
      <c r="D27" s="19">
        <v>2618</v>
      </c>
      <c r="E27" s="61">
        <v>0.85360286925334206</v>
      </c>
      <c r="F27" s="60">
        <v>608</v>
      </c>
      <c r="G27" s="17">
        <v>591</v>
      </c>
      <c r="H27" s="61">
        <v>0.97203947368421051</v>
      </c>
    </row>
    <row r="28" spans="1:8" s="20" customFormat="1" ht="25.5" hidden="1" customHeight="1" thickBot="1" x14ac:dyDescent="0.25">
      <c r="A28" s="16"/>
      <c r="B28" s="37" t="s">
        <v>74</v>
      </c>
      <c r="C28" s="17">
        <v>3344</v>
      </c>
      <c r="D28" s="19">
        <v>3084</v>
      </c>
      <c r="E28" s="61">
        <v>0.92200000000000004</v>
      </c>
      <c r="F28" s="60">
        <v>659</v>
      </c>
      <c r="G28" s="17">
        <v>651</v>
      </c>
      <c r="H28" s="61">
        <v>98.786039453717763</v>
      </c>
    </row>
    <row r="29" spans="1:8" s="20" customFormat="1" ht="25.5" hidden="1" customHeight="1" thickBot="1" x14ac:dyDescent="0.25">
      <c r="A29" s="16"/>
      <c r="B29" s="37" t="s">
        <v>27</v>
      </c>
      <c r="C29" s="17">
        <v>3398</v>
      </c>
      <c r="D29" s="19">
        <v>3008</v>
      </c>
      <c r="E29" s="61">
        <v>0.88519999999999999</v>
      </c>
      <c r="F29" s="60">
        <v>646</v>
      </c>
      <c r="G29" s="17">
        <v>644</v>
      </c>
      <c r="H29" s="61">
        <v>0.99690000000000001</v>
      </c>
    </row>
    <row r="30" spans="1:8" s="20" customFormat="1" ht="25.5" customHeight="1" thickBot="1" x14ac:dyDescent="0.25">
      <c r="A30" s="16"/>
      <c r="B30" s="37" t="s">
        <v>89</v>
      </c>
      <c r="C30" s="17">
        <v>3120</v>
      </c>
      <c r="D30" s="19">
        <v>3000</v>
      </c>
      <c r="E30" s="61">
        <v>0.96199999999999997</v>
      </c>
      <c r="F30" s="60">
        <v>680</v>
      </c>
      <c r="G30" s="17">
        <v>671</v>
      </c>
      <c r="H30" s="61">
        <v>0.98699999999999999</v>
      </c>
    </row>
    <row r="31" spans="1:8" s="20" customFormat="1" ht="25.5" customHeight="1" thickBot="1" x14ac:dyDescent="0.25">
      <c r="A31" s="16"/>
      <c r="B31" s="37" t="s">
        <v>75</v>
      </c>
      <c r="C31" s="21">
        <v>3207</v>
      </c>
      <c r="D31" s="23">
        <v>3041</v>
      </c>
      <c r="E31" s="62">
        <v>0.92200000000000004</v>
      </c>
      <c r="F31" s="63">
        <v>654</v>
      </c>
      <c r="G31" s="21">
        <v>640</v>
      </c>
      <c r="H31" s="61">
        <v>0.97899999999999998</v>
      </c>
    </row>
    <row r="32" spans="1:8" s="20" customFormat="1" ht="25.5" customHeight="1" thickBot="1" x14ac:dyDescent="0.25">
      <c r="A32" s="16"/>
      <c r="B32" s="37" t="s">
        <v>18</v>
      </c>
      <c r="C32" s="17">
        <v>3314</v>
      </c>
      <c r="D32" s="19">
        <v>2980</v>
      </c>
      <c r="E32" s="61">
        <v>0.89921544960772481</v>
      </c>
      <c r="F32" s="60">
        <v>644</v>
      </c>
      <c r="G32" s="17">
        <v>635</v>
      </c>
      <c r="H32" s="61">
        <v>0.9860248447204969</v>
      </c>
    </row>
    <row r="66" ht="11.25" customHeight="1" x14ac:dyDescent="0.2"/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19"/>
  <sheetViews>
    <sheetView showGridLines="0" workbookViewId="0"/>
  </sheetViews>
  <sheetFormatPr baseColWidth="10" defaultColWidth="11.42578125" defaultRowHeight="12" x14ac:dyDescent="0.2"/>
  <cols>
    <col min="1" max="1" width="4.85546875" style="3" customWidth="1"/>
    <col min="2" max="2" width="21.140625" style="1" customWidth="1"/>
    <col min="3" max="3" width="7.7109375" style="1" customWidth="1"/>
    <col min="4" max="4" width="9.7109375" style="1" customWidth="1"/>
    <col min="5" max="5" width="7.42578125" style="1" hidden="1" customWidth="1"/>
    <col min="6" max="6" width="7.5703125" style="1" customWidth="1"/>
    <col min="7" max="7" width="7.42578125" style="1" hidden="1" customWidth="1"/>
    <col min="8" max="8" width="7.5703125" style="3" hidden="1" customWidth="1"/>
    <col min="9" max="9" width="9.140625" style="1" bestFit="1" customWidth="1"/>
    <col min="10" max="10" width="7.28515625" style="1" hidden="1" customWidth="1"/>
    <col min="11" max="11" width="7.28515625" style="3" hidden="1" customWidth="1"/>
    <col min="12" max="12" width="7.28515625" style="3" customWidth="1"/>
    <col min="13" max="13" width="8.5703125" style="1" customWidth="1"/>
    <col min="14" max="14" width="7.5703125" style="1" hidden="1" customWidth="1"/>
    <col min="15" max="15" width="5.5703125" style="3" hidden="1" customWidth="1"/>
    <col min="16" max="16" width="7.140625" style="1" customWidth="1"/>
    <col min="17" max="17" width="7.140625" style="1" hidden="1" customWidth="1"/>
    <col min="18" max="18" width="5.28515625" style="3" hidden="1" customWidth="1"/>
    <col min="19" max="21" width="9" style="3" customWidth="1"/>
    <col min="22" max="22" width="7.5703125" style="1" customWidth="1"/>
    <col min="23" max="23" width="4.85546875" style="3" customWidth="1"/>
    <col min="24" max="24" width="21.85546875" style="1" customWidth="1"/>
    <col min="25" max="25" width="7.5703125" style="1" customWidth="1"/>
    <col min="26" max="26" width="9.7109375" style="1" customWidth="1"/>
    <col min="27" max="27" width="8" style="1" hidden="1" customWidth="1"/>
    <col min="28" max="28" width="7" style="1" customWidth="1"/>
    <col min="29" max="29" width="7.85546875" style="1" hidden="1" customWidth="1"/>
    <col min="30" max="30" width="9.5703125" style="1" customWidth="1"/>
    <col min="31" max="31" width="8.85546875" style="1" bestFit="1" customWidth="1"/>
    <col min="32" max="32" width="7.85546875" style="1" hidden="1" customWidth="1"/>
    <col min="33" max="33" width="10.140625" style="1" customWidth="1"/>
    <col min="34" max="34" width="5.7109375" style="1" customWidth="1"/>
    <col min="35" max="35" width="8.140625" style="1" customWidth="1"/>
    <col min="36" max="36" width="7.5703125" style="1" customWidth="1"/>
    <col min="37" max="37" width="7.85546875" style="1" hidden="1" customWidth="1"/>
    <col min="38" max="38" width="10.140625" style="1" customWidth="1"/>
    <col min="39" max="39" width="7.140625" style="1" customWidth="1"/>
    <col min="40" max="40" width="7.85546875" style="1" hidden="1" customWidth="1"/>
    <col min="41" max="41" width="7.85546875" style="1" customWidth="1"/>
    <col min="42" max="42" width="11.42578125" style="1" customWidth="1"/>
    <col min="43" max="16384" width="11.42578125" style="1"/>
  </cols>
  <sheetData>
    <row r="1" spans="1:23" x14ac:dyDescent="0.2">
      <c r="A1" s="144" t="s">
        <v>104</v>
      </c>
      <c r="B1" s="145"/>
    </row>
    <row r="2" spans="1:23" x14ac:dyDescent="0.2">
      <c r="A2" s="4" t="s">
        <v>0</v>
      </c>
      <c r="W2" s="4"/>
    </row>
    <row r="4" spans="1:23" x14ac:dyDescent="0.2">
      <c r="A4" s="146" t="s">
        <v>159</v>
      </c>
      <c r="B4" s="147"/>
      <c r="C4" s="147"/>
      <c r="D4" s="147"/>
      <c r="E4" s="147"/>
      <c r="F4" s="147"/>
      <c r="G4" s="147"/>
      <c r="H4" s="338"/>
      <c r="I4" s="147"/>
      <c r="J4" s="147"/>
      <c r="K4" s="338"/>
      <c r="L4" s="338"/>
      <c r="W4" s="4"/>
    </row>
    <row r="5" spans="1:23" x14ac:dyDescent="0.2">
      <c r="A5" s="1" t="s">
        <v>175</v>
      </c>
      <c r="W5" s="4"/>
    </row>
    <row r="6" spans="1:23" x14ac:dyDescent="0.2">
      <c r="A6" s="4" t="s">
        <v>176</v>
      </c>
      <c r="W6" s="4"/>
    </row>
    <row r="7" spans="1:23" x14ac:dyDescent="0.2">
      <c r="A7" s="4" t="s">
        <v>177</v>
      </c>
      <c r="W7" s="4"/>
    </row>
    <row r="8" spans="1:23" x14ac:dyDescent="0.2">
      <c r="A8" s="4" t="s">
        <v>178</v>
      </c>
      <c r="W8" s="4"/>
    </row>
    <row r="9" spans="1:23" x14ac:dyDescent="0.2">
      <c r="A9" s="4"/>
      <c r="W9" s="4"/>
    </row>
    <row r="10" spans="1:23" x14ac:dyDescent="0.2">
      <c r="A10" s="4" t="s">
        <v>160</v>
      </c>
      <c r="W10" s="4"/>
    </row>
    <row r="11" spans="1:23" x14ac:dyDescent="0.2">
      <c r="W11" s="4"/>
    </row>
    <row r="12" spans="1:23" x14ac:dyDescent="0.2">
      <c r="A12" s="4"/>
      <c r="W12" s="4"/>
    </row>
    <row r="13" spans="1:23" x14ac:dyDescent="0.2">
      <c r="A13" s="4"/>
      <c r="W13" s="4"/>
    </row>
    <row r="14" spans="1:23" x14ac:dyDescent="0.2">
      <c r="A14" s="4"/>
      <c r="W14" s="4"/>
    </row>
    <row r="15" spans="1:23" x14ac:dyDescent="0.2">
      <c r="A15" s="4"/>
      <c r="W15" s="4"/>
    </row>
    <row r="16" spans="1:23" x14ac:dyDescent="0.2">
      <c r="A16" s="4"/>
      <c r="W16" s="4"/>
    </row>
    <row r="19" spans="1:44" s="5" customFormat="1" ht="13.5" thickBot="1" x14ac:dyDescent="0.25">
      <c r="A19" s="429" t="s">
        <v>159</v>
      </c>
      <c r="B19" s="429"/>
      <c r="C19" s="429"/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429"/>
      <c r="P19" s="429"/>
      <c r="W19" s="45" t="s">
        <v>160</v>
      </c>
    </row>
    <row r="20" spans="1:44" s="5" customFormat="1" ht="108.75" thickBot="1" x14ac:dyDescent="0.25">
      <c r="A20" s="6" t="s">
        <v>1</v>
      </c>
      <c r="B20" s="7" t="s">
        <v>2</v>
      </c>
      <c r="C20" s="50" t="s">
        <v>161</v>
      </c>
      <c r="D20" s="8" t="s">
        <v>162</v>
      </c>
      <c r="E20" s="9" t="s">
        <v>163</v>
      </c>
      <c r="F20" s="8" t="s">
        <v>164</v>
      </c>
      <c r="G20" s="339" t="s">
        <v>163</v>
      </c>
      <c r="H20" s="9" t="s">
        <v>165</v>
      </c>
      <c r="I20" s="360" t="s">
        <v>179</v>
      </c>
      <c r="J20" s="355" t="s">
        <v>163</v>
      </c>
      <c r="K20" s="9" t="s">
        <v>166</v>
      </c>
      <c r="L20" s="352" t="s">
        <v>180</v>
      </c>
      <c r="M20" s="8" t="s">
        <v>167</v>
      </c>
      <c r="N20" s="339" t="s">
        <v>163</v>
      </c>
      <c r="O20" s="9" t="s">
        <v>168</v>
      </c>
      <c r="P20" s="8" t="s">
        <v>169</v>
      </c>
      <c r="Q20" s="339" t="s">
        <v>163</v>
      </c>
      <c r="R20" s="9" t="s">
        <v>170</v>
      </c>
      <c r="T20" s="5" t="s">
        <v>171</v>
      </c>
      <c r="W20" s="6" t="s">
        <v>1</v>
      </c>
      <c r="X20" s="7" t="s">
        <v>2</v>
      </c>
      <c r="Y20" s="50" t="s">
        <v>161</v>
      </c>
      <c r="Z20" s="8" t="s">
        <v>162</v>
      </c>
      <c r="AA20" s="9" t="s">
        <v>163</v>
      </c>
      <c r="AB20" s="8" t="s">
        <v>164</v>
      </c>
      <c r="AC20" s="339" t="s">
        <v>163</v>
      </c>
      <c r="AD20" s="9" t="s">
        <v>165</v>
      </c>
      <c r="AE20" s="8" t="s">
        <v>179</v>
      </c>
      <c r="AF20" s="339" t="s">
        <v>163</v>
      </c>
      <c r="AG20" s="357" t="s">
        <v>181</v>
      </c>
      <c r="AH20" s="356" t="s">
        <v>180</v>
      </c>
      <c r="AI20" s="352" t="s">
        <v>182</v>
      </c>
      <c r="AJ20" s="8" t="s">
        <v>167</v>
      </c>
      <c r="AK20" s="339" t="s">
        <v>163</v>
      </c>
      <c r="AL20" s="9" t="s">
        <v>168</v>
      </c>
      <c r="AM20" s="8" t="s">
        <v>169</v>
      </c>
      <c r="AN20" s="339" t="s">
        <v>163</v>
      </c>
      <c r="AO20" s="9" t="s">
        <v>170</v>
      </c>
      <c r="AQ20" s="5" t="s">
        <v>172</v>
      </c>
      <c r="AR20" s="5" t="s">
        <v>173</v>
      </c>
    </row>
    <row r="21" spans="1:44" ht="12.75" x14ac:dyDescent="0.2">
      <c r="A21" s="10">
        <v>1</v>
      </c>
      <c r="B21" s="11" t="s">
        <v>3</v>
      </c>
      <c r="C21" s="175">
        <v>375</v>
      </c>
      <c r="D21" s="176">
        <v>231</v>
      </c>
      <c r="E21" s="176" t="e">
        <v>#REF!</v>
      </c>
      <c r="F21" s="176">
        <v>104</v>
      </c>
      <c r="G21" s="176" t="e">
        <v>#REF!</v>
      </c>
      <c r="H21" s="176" t="e">
        <v>#REF!</v>
      </c>
      <c r="I21" s="176">
        <v>9</v>
      </c>
      <c r="J21" s="176" t="e">
        <v>#REF!</v>
      </c>
      <c r="K21" s="176" t="e">
        <v>#REF!</v>
      </c>
      <c r="L21" s="176">
        <v>2</v>
      </c>
      <c r="M21" s="176">
        <v>11</v>
      </c>
      <c r="N21" s="176" t="e">
        <v>#REF!</v>
      </c>
      <c r="O21" s="176" t="e">
        <v>#REF!</v>
      </c>
      <c r="P21" s="177">
        <v>18</v>
      </c>
      <c r="Q21" s="341" t="e">
        <v>#REF!</v>
      </c>
      <c r="R21" s="340" t="e">
        <v>#REF!</v>
      </c>
      <c r="W21" s="10">
        <v>1</v>
      </c>
      <c r="X21" s="11" t="s">
        <v>3</v>
      </c>
      <c r="Y21" s="371">
        <v>375</v>
      </c>
      <c r="Z21" s="372">
        <v>231</v>
      </c>
      <c r="AA21" s="372" t="e">
        <v>#REF!</v>
      </c>
      <c r="AB21" s="372">
        <v>104</v>
      </c>
      <c r="AC21" s="372"/>
      <c r="AD21" s="176">
        <v>41100</v>
      </c>
      <c r="AE21" s="372">
        <v>9</v>
      </c>
      <c r="AF21" s="372"/>
      <c r="AG21" s="372">
        <v>22538</v>
      </c>
      <c r="AH21" s="372">
        <v>2</v>
      </c>
      <c r="AI21" s="176">
        <v>968</v>
      </c>
      <c r="AJ21" s="372">
        <v>11</v>
      </c>
      <c r="AK21" s="372"/>
      <c r="AL21" s="176">
        <v>3910</v>
      </c>
      <c r="AM21" s="372">
        <v>18</v>
      </c>
      <c r="AN21" s="372"/>
      <c r="AO21" s="177">
        <v>1490</v>
      </c>
      <c r="AQ21" s="1">
        <v>623</v>
      </c>
      <c r="AR21" s="1">
        <v>-56</v>
      </c>
    </row>
    <row r="22" spans="1:44" ht="12.75" x14ac:dyDescent="0.2">
      <c r="A22" s="12">
        <v>2</v>
      </c>
      <c r="B22" s="13" t="s">
        <v>4</v>
      </c>
      <c r="C22" s="180">
        <v>285</v>
      </c>
      <c r="D22" s="181">
        <v>174</v>
      </c>
      <c r="E22" s="181" t="e">
        <v>#REF!</v>
      </c>
      <c r="F22" s="181">
        <v>61</v>
      </c>
      <c r="G22" s="181" t="e">
        <v>#REF!</v>
      </c>
      <c r="H22" s="181" t="e">
        <v>#REF!</v>
      </c>
      <c r="I22" s="181">
        <v>7</v>
      </c>
      <c r="J22" s="181" t="e">
        <v>#REF!</v>
      </c>
      <c r="K22" s="181" t="e">
        <v>#REF!</v>
      </c>
      <c r="L22" s="181">
        <v>3</v>
      </c>
      <c r="M22" s="181">
        <v>19</v>
      </c>
      <c r="N22" s="181" t="e">
        <v>#REF!</v>
      </c>
      <c r="O22" s="181" t="e">
        <v>#REF!</v>
      </c>
      <c r="P22" s="182">
        <v>21</v>
      </c>
      <c r="Q22" s="343" t="e">
        <v>#REF!</v>
      </c>
      <c r="R22" s="342" t="e">
        <v>#REF!</v>
      </c>
      <c r="W22" s="12">
        <v>2</v>
      </c>
      <c r="X22" s="13" t="s">
        <v>4</v>
      </c>
      <c r="Y22" s="373">
        <v>285</v>
      </c>
      <c r="Z22" s="370">
        <v>174</v>
      </c>
      <c r="AA22" s="370" t="e">
        <v>#REF!</v>
      </c>
      <c r="AB22" s="370">
        <v>61</v>
      </c>
      <c r="AC22" s="370"/>
      <c r="AD22" s="181">
        <v>23897</v>
      </c>
      <c r="AE22" s="370">
        <v>7</v>
      </c>
      <c r="AF22" s="370"/>
      <c r="AG22" s="370">
        <v>13491</v>
      </c>
      <c r="AH22" s="370">
        <v>3</v>
      </c>
      <c r="AI22" s="181">
        <v>1313</v>
      </c>
      <c r="AJ22" s="370">
        <v>19</v>
      </c>
      <c r="AK22" s="370"/>
      <c r="AL22" s="181">
        <v>6477</v>
      </c>
      <c r="AM22" s="370">
        <v>21</v>
      </c>
      <c r="AN22" s="370"/>
      <c r="AO22" s="182">
        <v>525</v>
      </c>
      <c r="AQ22" s="1">
        <v>475</v>
      </c>
      <c r="AR22" s="1">
        <v>-32</v>
      </c>
    </row>
    <row r="23" spans="1:44" ht="12.75" x14ac:dyDescent="0.2">
      <c r="A23" s="12">
        <v>3</v>
      </c>
      <c r="B23" s="13" t="s">
        <v>5</v>
      </c>
      <c r="C23" s="180">
        <v>288</v>
      </c>
      <c r="D23" s="181">
        <v>152</v>
      </c>
      <c r="E23" s="181" t="e">
        <v>#REF!</v>
      </c>
      <c r="F23" s="181">
        <v>71</v>
      </c>
      <c r="G23" s="181" t="e">
        <v>#REF!</v>
      </c>
      <c r="H23" s="181" t="e">
        <v>#REF!</v>
      </c>
      <c r="I23" s="181">
        <v>6</v>
      </c>
      <c r="J23" s="181" t="e">
        <v>#REF!</v>
      </c>
      <c r="K23" s="181" t="e">
        <v>#REF!</v>
      </c>
      <c r="L23" s="181">
        <v>3</v>
      </c>
      <c r="M23" s="181">
        <v>13</v>
      </c>
      <c r="N23" s="181" t="e">
        <v>#REF!</v>
      </c>
      <c r="O23" s="181" t="e">
        <v>#REF!</v>
      </c>
      <c r="P23" s="182">
        <v>43</v>
      </c>
      <c r="Q23" s="343" t="e">
        <v>#REF!</v>
      </c>
      <c r="R23" s="342" t="e">
        <v>#REF!</v>
      </c>
      <c r="W23" s="12">
        <v>3</v>
      </c>
      <c r="X23" s="13" t="s">
        <v>5</v>
      </c>
      <c r="Y23" s="373">
        <v>288</v>
      </c>
      <c r="Z23" s="370">
        <v>152</v>
      </c>
      <c r="AA23" s="370" t="e">
        <v>#REF!</v>
      </c>
      <c r="AB23" s="370">
        <v>71</v>
      </c>
      <c r="AC23" s="370"/>
      <c r="AD23" s="181">
        <v>26271</v>
      </c>
      <c r="AE23" s="370">
        <v>6</v>
      </c>
      <c r="AF23" s="370"/>
      <c r="AG23" s="370">
        <v>17032</v>
      </c>
      <c r="AH23" s="370">
        <v>3</v>
      </c>
      <c r="AI23" s="181">
        <v>1708</v>
      </c>
      <c r="AJ23" s="370">
        <v>13</v>
      </c>
      <c r="AK23" s="370"/>
      <c r="AL23" s="181">
        <v>5207</v>
      </c>
      <c r="AM23" s="370">
        <v>43</v>
      </c>
      <c r="AN23" s="370"/>
      <c r="AO23" s="182">
        <v>1798</v>
      </c>
      <c r="AQ23" s="1">
        <v>460</v>
      </c>
      <c r="AR23" s="1">
        <v>-51</v>
      </c>
    </row>
    <row r="24" spans="1:44" ht="12.75" x14ac:dyDescent="0.2">
      <c r="A24" s="12">
        <v>4</v>
      </c>
      <c r="B24" s="13" t="s">
        <v>6</v>
      </c>
      <c r="C24" s="180">
        <v>113</v>
      </c>
      <c r="D24" s="181">
        <v>49</v>
      </c>
      <c r="E24" s="181" t="e">
        <v>#REF!</v>
      </c>
      <c r="F24" s="181">
        <v>32</v>
      </c>
      <c r="G24" s="181" t="e">
        <v>#REF!</v>
      </c>
      <c r="H24" s="181" t="e">
        <v>#REF!</v>
      </c>
      <c r="I24" s="181">
        <v>3</v>
      </c>
      <c r="J24" s="181" t="e">
        <v>#REF!</v>
      </c>
      <c r="K24" s="181" t="e">
        <v>#REF!</v>
      </c>
      <c r="L24" s="181">
        <v>3</v>
      </c>
      <c r="M24" s="181">
        <v>16</v>
      </c>
      <c r="N24" s="181" t="e">
        <v>#REF!</v>
      </c>
      <c r="O24" s="181" t="e">
        <v>#REF!</v>
      </c>
      <c r="P24" s="182">
        <v>10</v>
      </c>
      <c r="Q24" s="343" t="e">
        <v>#REF!</v>
      </c>
      <c r="R24" s="342" t="e">
        <v>#REF!</v>
      </c>
      <c r="W24" s="12">
        <v>4</v>
      </c>
      <c r="X24" s="13" t="s">
        <v>6</v>
      </c>
      <c r="Y24" s="373">
        <v>113</v>
      </c>
      <c r="Z24" s="370">
        <v>49</v>
      </c>
      <c r="AA24" s="370" t="e">
        <v>#REF!</v>
      </c>
      <c r="AB24" s="370">
        <v>32</v>
      </c>
      <c r="AC24" s="370"/>
      <c r="AD24" s="181">
        <v>11495</v>
      </c>
      <c r="AE24" s="370">
        <v>3</v>
      </c>
      <c r="AF24" s="370"/>
      <c r="AG24" s="370">
        <v>7339</v>
      </c>
      <c r="AH24" s="370">
        <v>3</v>
      </c>
      <c r="AI24" s="181">
        <v>316</v>
      </c>
      <c r="AJ24" s="370">
        <v>16</v>
      </c>
      <c r="AK24" s="370"/>
      <c r="AL24" s="181">
        <v>2079</v>
      </c>
      <c r="AM24" s="370">
        <v>10</v>
      </c>
      <c r="AN24" s="370"/>
      <c r="AO24" s="182">
        <v>924</v>
      </c>
      <c r="AQ24" s="1">
        <v>236</v>
      </c>
      <c r="AR24" s="1">
        <v>-30</v>
      </c>
    </row>
    <row r="25" spans="1:44" ht="12.75" x14ac:dyDescent="0.2">
      <c r="A25" s="12">
        <v>5</v>
      </c>
      <c r="B25" s="13" t="s">
        <v>7</v>
      </c>
      <c r="C25" s="180">
        <v>174</v>
      </c>
      <c r="D25" s="181">
        <v>123</v>
      </c>
      <c r="E25" s="181" t="e">
        <v>#REF!</v>
      </c>
      <c r="F25" s="181">
        <v>28</v>
      </c>
      <c r="G25" s="181" t="e">
        <v>#REF!</v>
      </c>
      <c r="H25" s="181" t="e">
        <v>#REF!</v>
      </c>
      <c r="I25" s="181">
        <v>0</v>
      </c>
      <c r="J25" s="181" t="e">
        <v>#REF!</v>
      </c>
      <c r="K25" s="181" t="e">
        <v>#REF!</v>
      </c>
      <c r="L25" s="181">
        <v>3</v>
      </c>
      <c r="M25" s="181">
        <v>11</v>
      </c>
      <c r="N25" s="181" t="e">
        <v>#REF!</v>
      </c>
      <c r="O25" s="181" t="e">
        <v>#REF!</v>
      </c>
      <c r="P25" s="182">
        <v>8</v>
      </c>
      <c r="Q25" s="345" t="e">
        <v>#REF!</v>
      </c>
      <c r="R25" s="344" t="e">
        <v>#REF!</v>
      </c>
      <c r="W25" s="12">
        <v>5</v>
      </c>
      <c r="X25" s="13" t="s">
        <v>7</v>
      </c>
      <c r="Y25" s="373">
        <v>174</v>
      </c>
      <c r="Z25" s="370">
        <v>123</v>
      </c>
      <c r="AA25" s="370" t="e">
        <v>#REF!</v>
      </c>
      <c r="AB25" s="370">
        <v>28</v>
      </c>
      <c r="AC25" s="370"/>
      <c r="AD25" s="181">
        <v>9995</v>
      </c>
      <c r="AE25" s="370">
        <v>0</v>
      </c>
      <c r="AF25" s="370"/>
      <c r="AG25" s="370">
        <v>2866</v>
      </c>
      <c r="AH25" s="370">
        <v>3</v>
      </c>
      <c r="AI25" s="181">
        <v>853</v>
      </c>
      <c r="AJ25" s="370">
        <v>11</v>
      </c>
      <c r="AK25" s="370"/>
      <c r="AL25" s="181">
        <v>3458</v>
      </c>
      <c r="AM25" s="370">
        <v>8</v>
      </c>
      <c r="AN25" s="370"/>
      <c r="AO25" s="182">
        <v>171</v>
      </c>
      <c r="AQ25" s="1">
        <v>259</v>
      </c>
      <c r="AR25" s="1">
        <v>-36</v>
      </c>
    </row>
    <row r="26" spans="1:44" ht="12.75" x14ac:dyDescent="0.2">
      <c r="A26" s="12">
        <v>6</v>
      </c>
      <c r="B26" s="13" t="s">
        <v>8</v>
      </c>
      <c r="C26" s="180">
        <v>88</v>
      </c>
      <c r="D26" s="181">
        <v>62</v>
      </c>
      <c r="E26" s="181" t="e">
        <v>#REF!</v>
      </c>
      <c r="F26" s="181">
        <v>10</v>
      </c>
      <c r="G26" s="181" t="e">
        <v>#REF!</v>
      </c>
      <c r="H26" s="181" t="e">
        <v>#REF!</v>
      </c>
      <c r="I26" s="181">
        <v>1</v>
      </c>
      <c r="J26" s="181" t="e">
        <v>#REF!</v>
      </c>
      <c r="K26" s="181" t="e">
        <v>#REF!</v>
      </c>
      <c r="L26" s="181">
        <v>1</v>
      </c>
      <c r="M26" s="181">
        <v>3</v>
      </c>
      <c r="N26" s="181" t="e">
        <v>#REF!</v>
      </c>
      <c r="O26" s="181" t="e">
        <v>#REF!</v>
      </c>
      <c r="P26" s="182">
        <v>11</v>
      </c>
      <c r="Q26" s="345" t="e">
        <v>#REF!</v>
      </c>
      <c r="R26" s="344" t="e">
        <v>#REF!</v>
      </c>
      <c r="W26" s="12">
        <v>6</v>
      </c>
      <c r="X26" s="13" t="s">
        <v>8</v>
      </c>
      <c r="Y26" s="373">
        <v>88</v>
      </c>
      <c r="Z26" s="370">
        <v>62</v>
      </c>
      <c r="AA26" s="370" t="e">
        <v>#REF!</v>
      </c>
      <c r="AB26" s="370">
        <v>10</v>
      </c>
      <c r="AC26" s="370"/>
      <c r="AD26" s="181">
        <v>4120</v>
      </c>
      <c r="AE26" s="370">
        <v>1</v>
      </c>
      <c r="AF26" s="370"/>
      <c r="AG26" s="370">
        <v>1612</v>
      </c>
      <c r="AH26" s="370">
        <v>1</v>
      </c>
      <c r="AI26" s="181">
        <v>105</v>
      </c>
      <c r="AJ26" s="370">
        <v>3</v>
      </c>
      <c r="AK26" s="370"/>
      <c r="AL26" s="181">
        <v>1445</v>
      </c>
      <c r="AM26" s="370">
        <v>11</v>
      </c>
      <c r="AN26" s="370"/>
      <c r="AO26" s="182">
        <v>2988</v>
      </c>
      <c r="AQ26" s="1">
        <v>162</v>
      </c>
      <c r="AR26" s="1">
        <v>-19</v>
      </c>
    </row>
    <row r="27" spans="1:44" ht="12.75" x14ac:dyDescent="0.2">
      <c r="A27" s="12">
        <v>7</v>
      </c>
      <c r="B27" s="13" t="s">
        <v>9</v>
      </c>
      <c r="C27" s="180">
        <v>143</v>
      </c>
      <c r="D27" s="181">
        <v>98</v>
      </c>
      <c r="E27" s="181" t="e">
        <v>#REF!</v>
      </c>
      <c r="F27" s="181">
        <v>18</v>
      </c>
      <c r="G27" s="181" t="e">
        <v>#REF!</v>
      </c>
      <c r="H27" s="181" t="e">
        <v>#REF!</v>
      </c>
      <c r="I27" s="181">
        <v>0</v>
      </c>
      <c r="J27" s="181" t="e">
        <v>#REF!</v>
      </c>
      <c r="K27" s="181" t="e">
        <v>#REF!</v>
      </c>
      <c r="L27" s="181">
        <v>0</v>
      </c>
      <c r="M27" s="181">
        <v>12</v>
      </c>
      <c r="N27" s="181" t="e">
        <v>#REF!</v>
      </c>
      <c r="O27" s="181" t="e">
        <v>#REF!</v>
      </c>
      <c r="P27" s="182">
        <v>15</v>
      </c>
      <c r="Q27" s="345" t="e">
        <v>#REF!</v>
      </c>
      <c r="R27" s="344" t="e">
        <v>#REF!</v>
      </c>
      <c r="W27" s="12">
        <v>7</v>
      </c>
      <c r="X27" s="13" t="s">
        <v>9</v>
      </c>
      <c r="Y27" s="373">
        <v>143</v>
      </c>
      <c r="Z27" s="370">
        <v>98</v>
      </c>
      <c r="AA27" s="370" t="e">
        <v>#REF!</v>
      </c>
      <c r="AB27" s="370">
        <v>18</v>
      </c>
      <c r="AC27" s="370"/>
      <c r="AD27" s="181">
        <v>7260</v>
      </c>
      <c r="AE27" s="370">
        <v>0</v>
      </c>
      <c r="AF27" s="370"/>
      <c r="AG27" s="370">
        <v>3905</v>
      </c>
      <c r="AH27" s="370">
        <v>0</v>
      </c>
      <c r="AI27" s="181">
        <v>0</v>
      </c>
      <c r="AJ27" s="370">
        <v>12</v>
      </c>
      <c r="AK27" s="370"/>
      <c r="AL27" s="181">
        <v>4556</v>
      </c>
      <c r="AM27" s="370">
        <v>15</v>
      </c>
      <c r="AN27" s="370"/>
      <c r="AO27" s="182">
        <v>5476</v>
      </c>
      <c r="AQ27" s="1">
        <v>207</v>
      </c>
      <c r="AR27" s="1">
        <v>-19</v>
      </c>
    </row>
    <row r="28" spans="1:44" ht="12.75" x14ac:dyDescent="0.2">
      <c r="A28" s="12">
        <v>8</v>
      </c>
      <c r="B28" s="13" t="s">
        <v>10</v>
      </c>
      <c r="C28" s="180">
        <v>92</v>
      </c>
      <c r="D28" s="181">
        <v>55</v>
      </c>
      <c r="E28" s="181" t="e">
        <v>#REF!</v>
      </c>
      <c r="F28" s="181">
        <v>24</v>
      </c>
      <c r="G28" s="181" t="e">
        <v>#REF!</v>
      </c>
      <c r="H28" s="181" t="e">
        <v>#REF!</v>
      </c>
      <c r="I28" s="181">
        <v>0</v>
      </c>
      <c r="J28" s="181" t="e">
        <v>#REF!</v>
      </c>
      <c r="K28" s="181" t="e">
        <v>#REF!</v>
      </c>
      <c r="L28" s="181">
        <v>0</v>
      </c>
      <c r="M28" s="181">
        <v>9</v>
      </c>
      <c r="N28" s="181" t="e">
        <v>#REF!</v>
      </c>
      <c r="O28" s="181" t="e">
        <v>#REF!</v>
      </c>
      <c r="P28" s="182">
        <v>4</v>
      </c>
      <c r="Q28" s="345" t="e">
        <v>#REF!</v>
      </c>
      <c r="R28" s="344" t="e">
        <v>#REF!</v>
      </c>
      <c r="W28" s="12">
        <v>8</v>
      </c>
      <c r="X28" s="13" t="s">
        <v>10</v>
      </c>
      <c r="Y28" s="373">
        <v>92</v>
      </c>
      <c r="Z28" s="370">
        <v>55</v>
      </c>
      <c r="AA28" s="370" t="e">
        <v>#REF!</v>
      </c>
      <c r="AB28" s="370">
        <v>24</v>
      </c>
      <c r="AC28" s="370"/>
      <c r="AD28" s="181">
        <v>8379</v>
      </c>
      <c r="AE28" s="370">
        <v>0</v>
      </c>
      <c r="AF28" s="370"/>
      <c r="AG28" s="370">
        <v>2880</v>
      </c>
      <c r="AH28" s="370">
        <v>0</v>
      </c>
      <c r="AI28" s="181">
        <v>450</v>
      </c>
      <c r="AJ28" s="370">
        <v>9</v>
      </c>
      <c r="AK28" s="370"/>
      <c r="AL28" s="181">
        <v>2944</v>
      </c>
      <c r="AM28" s="370">
        <v>4</v>
      </c>
      <c r="AN28" s="370"/>
      <c r="AO28" s="182">
        <v>274</v>
      </c>
      <c r="AQ28" s="1">
        <v>190</v>
      </c>
      <c r="AR28" s="1">
        <v>-23</v>
      </c>
    </row>
    <row r="29" spans="1:44" ht="12.75" x14ac:dyDescent="0.2">
      <c r="A29" s="12">
        <v>9</v>
      </c>
      <c r="B29" s="13" t="s">
        <v>11</v>
      </c>
      <c r="C29" s="180">
        <v>216</v>
      </c>
      <c r="D29" s="181">
        <v>151</v>
      </c>
      <c r="E29" s="181" t="e">
        <v>#REF!</v>
      </c>
      <c r="F29" s="181">
        <v>52</v>
      </c>
      <c r="G29" s="181" t="e">
        <v>#REF!</v>
      </c>
      <c r="H29" s="181" t="e">
        <v>#REF!</v>
      </c>
      <c r="I29" s="181">
        <v>3</v>
      </c>
      <c r="J29" s="181" t="e">
        <v>#REF!</v>
      </c>
      <c r="K29" s="181" t="e">
        <v>#REF!</v>
      </c>
      <c r="L29" s="181">
        <v>0</v>
      </c>
      <c r="M29" s="181">
        <v>0</v>
      </c>
      <c r="N29" s="181" t="e">
        <v>#REF!</v>
      </c>
      <c r="O29" s="181" t="e">
        <v>#REF!</v>
      </c>
      <c r="P29" s="182">
        <v>10</v>
      </c>
      <c r="Q29" s="345" t="e">
        <v>#REF!</v>
      </c>
      <c r="R29" s="344" t="e">
        <v>#REF!</v>
      </c>
      <c r="W29" s="12">
        <v>9</v>
      </c>
      <c r="X29" s="13" t="s">
        <v>11</v>
      </c>
      <c r="Y29" s="373">
        <v>216</v>
      </c>
      <c r="Z29" s="370">
        <v>151</v>
      </c>
      <c r="AA29" s="370" t="e">
        <v>#REF!</v>
      </c>
      <c r="AB29" s="370">
        <v>52</v>
      </c>
      <c r="AC29" s="370"/>
      <c r="AD29" s="181">
        <v>19106</v>
      </c>
      <c r="AE29" s="370">
        <v>3</v>
      </c>
      <c r="AF29" s="370"/>
      <c r="AG29" s="370">
        <v>7070</v>
      </c>
      <c r="AH29" s="370">
        <v>0</v>
      </c>
      <c r="AI29" s="181">
        <v>450</v>
      </c>
      <c r="AJ29" s="370">
        <v>0</v>
      </c>
      <c r="AK29" s="370"/>
      <c r="AL29" s="181">
        <v>1313</v>
      </c>
      <c r="AM29" s="370">
        <v>10</v>
      </c>
      <c r="AN29" s="370"/>
      <c r="AO29" s="182">
        <v>317</v>
      </c>
      <c r="AQ29" s="1">
        <v>428</v>
      </c>
      <c r="AR29" s="1">
        <v>-34</v>
      </c>
    </row>
    <row r="30" spans="1:44" ht="12.75" x14ac:dyDescent="0.2">
      <c r="A30" s="12">
        <v>10</v>
      </c>
      <c r="B30" s="13" t="s">
        <v>12</v>
      </c>
      <c r="C30" s="180">
        <v>362</v>
      </c>
      <c r="D30" s="181">
        <v>251</v>
      </c>
      <c r="E30" s="181" t="e">
        <v>#REF!</v>
      </c>
      <c r="F30" s="181">
        <v>73</v>
      </c>
      <c r="G30" s="181" t="e">
        <v>#REF!</v>
      </c>
      <c r="H30" s="181" t="e">
        <v>#REF!</v>
      </c>
      <c r="I30" s="181">
        <v>0</v>
      </c>
      <c r="J30" s="181" t="e">
        <v>#REF!</v>
      </c>
      <c r="K30" s="181" t="e">
        <v>#REF!</v>
      </c>
      <c r="L30" s="181">
        <v>8</v>
      </c>
      <c r="M30" s="181">
        <v>10</v>
      </c>
      <c r="N30" s="181" t="e">
        <v>#REF!</v>
      </c>
      <c r="O30" s="181" t="e">
        <v>#REF!</v>
      </c>
      <c r="P30" s="182">
        <v>20</v>
      </c>
      <c r="Q30" s="345" t="e">
        <v>#REF!</v>
      </c>
      <c r="R30" s="344" t="e">
        <v>#REF!</v>
      </c>
      <c r="W30" s="12">
        <v>10</v>
      </c>
      <c r="X30" s="13" t="s">
        <v>12</v>
      </c>
      <c r="Y30" s="373">
        <v>362</v>
      </c>
      <c r="Z30" s="370">
        <v>251</v>
      </c>
      <c r="AA30" s="370" t="e">
        <v>#REF!</v>
      </c>
      <c r="AB30" s="370">
        <v>73</v>
      </c>
      <c r="AC30" s="370"/>
      <c r="AD30" s="181">
        <v>25550</v>
      </c>
      <c r="AE30" s="370">
        <v>0</v>
      </c>
      <c r="AF30" s="370"/>
      <c r="AG30" s="370">
        <v>24354</v>
      </c>
      <c r="AH30" s="370">
        <v>8</v>
      </c>
      <c r="AI30" s="181">
        <v>1242</v>
      </c>
      <c r="AJ30" s="370">
        <v>10</v>
      </c>
      <c r="AK30" s="370"/>
      <c r="AL30" s="181">
        <v>4771</v>
      </c>
      <c r="AM30" s="370">
        <v>20</v>
      </c>
      <c r="AN30" s="370"/>
      <c r="AO30" s="182">
        <v>3520</v>
      </c>
      <c r="AQ30" s="1">
        <v>491</v>
      </c>
      <c r="AR30" s="1">
        <v>-53</v>
      </c>
    </row>
    <row r="31" spans="1:44" ht="12.75" x14ac:dyDescent="0.2">
      <c r="A31" s="12">
        <v>11</v>
      </c>
      <c r="B31" s="13" t="s">
        <v>13</v>
      </c>
      <c r="C31" s="180">
        <v>314</v>
      </c>
      <c r="D31" s="181">
        <v>195</v>
      </c>
      <c r="E31" s="181" t="e">
        <v>#REF!</v>
      </c>
      <c r="F31" s="181">
        <v>62</v>
      </c>
      <c r="G31" s="181" t="e">
        <v>#REF!</v>
      </c>
      <c r="H31" s="181" t="e">
        <v>#REF!</v>
      </c>
      <c r="I31" s="181">
        <v>4</v>
      </c>
      <c r="J31" s="181" t="e">
        <v>#REF!</v>
      </c>
      <c r="K31" s="181" t="e">
        <v>#REF!</v>
      </c>
      <c r="L31" s="181">
        <v>0</v>
      </c>
      <c r="M31" s="181">
        <v>17</v>
      </c>
      <c r="N31" s="181" t="e">
        <v>#REF!</v>
      </c>
      <c r="O31" s="181" t="e">
        <v>#REF!</v>
      </c>
      <c r="P31" s="182">
        <v>36</v>
      </c>
      <c r="Q31" s="345" t="e">
        <v>#REF!</v>
      </c>
      <c r="R31" s="344" t="e">
        <v>#REF!</v>
      </c>
      <c r="W31" s="12">
        <v>11</v>
      </c>
      <c r="X31" s="13" t="s">
        <v>13</v>
      </c>
      <c r="Y31" s="373">
        <v>314</v>
      </c>
      <c r="Z31" s="370">
        <v>195</v>
      </c>
      <c r="AA31" s="370" t="e">
        <v>#REF!</v>
      </c>
      <c r="AB31" s="370">
        <v>62</v>
      </c>
      <c r="AC31" s="370"/>
      <c r="AD31" s="181">
        <v>23668</v>
      </c>
      <c r="AE31" s="370">
        <v>4</v>
      </c>
      <c r="AF31" s="370"/>
      <c r="AG31" s="370">
        <v>12948</v>
      </c>
      <c r="AH31" s="370">
        <v>0</v>
      </c>
      <c r="AI31" s="181">
        <v>0</v>
      </c>
      <c r="AJ31" s="370">
        <v>17</v>
      </c>
      <c r="AK31" s="370"/>
      <c r="AL31" s="181">
        <v>6316</v>
      </c>
      <c r="AM31" s="370">
        <v>36</v>
      </c>
      <c r="AN31" s="370"/>
      <c r="AO31" s="182">
        <v>1684</v>
      </c>
      <c r="AQ31" s="1">
        <v>551</v>
      </c>
      <c r="AR31" s="1">
        <v>-66</v>
      </c>
    </row>
    <row r="32" spans="1:44" ht="12.75" x14ac:dyDescent="0.2">
      <c r="A32" s="12">
        <v>12</v>
      </c>
      <c r="B32" s="13" t="s">
        <v>14</v>
      </c>
      <c r="C32" s="180">
        <v>287</v>
      </c>
      <c r="D32" s="181">
        <v>177</v>
      </c>
      <c r="E32" s="181" t="e">
        <v>#REF!</v>
      </c>
      <c r="F32" s="181">
        <v>64</v>
      </c>
      <c r="G32" s="181" t="e">
        <v>#REF!</v>
      </c>
      <c r="H32" s="181" t="e">
        <v>#REF!</v>
      </c>
      <c r="I32" s="181">
        <v>7</v>
      </c>
      <c r="J32" s="181" t="e">
        <v>#REF!</v>
      </c>
      <c r="K32" s="181" t="e">
        <v>#REF!</v>
      </c>
      <c r="L32" s="181">
        <v>2</v>
      </c>
      <c r="M32" s="181">
        <v>26</v>
      </c>
      <c r="N32" s="181" t="e">
        <v>#REF!</v>
      </c>
      <c r="O32" s="181" t="e">
        <v>#REF!</v>
      </c>
      <c r="P32" s="182">
        <v>11</v>
      </c>
      <c r="Q32" s="345" t="e">
        <v>#REF!</v>
      </c>
      <c r="R32" s="344" t="e">
        <v>#REF!</v>
      </c>
      <c r="W32" s="12">
        <v>12</v>
      </c>
      <c r="X32" s="13" t="s">
        <v>14</v>
      </c>
      <c r="Y32" s="373">
        <v>287</v>
      </c>
      <c r="Z32" s="370">
        <v>177</v>
      </c>
      <c r="AA32" s="370" t="e">
        <v>#REF!</v>
      </c>
      <c r="AB32" s="370">
        <v>64</v>
      </c>
      <c r="AC32" s="370"/>
      <c r="AD32" s="181">
        <v>25854</v>
      </c>
      <c r="AE32" s="370">
        <v>7</v>
      </c>
      <c r="AF32" s="370"/>
      <c r="AG32" s="370">
        <v>13309</v>
      </c>
      <c r="AH32" s="370">
        <v>2</v>
      </c>
      <c r="AI32" s="181">
        <v>738</v>
      </c>
      <c r="AJ32" s="370">
        <v>26</v>
      </c>
      <c r="AK32" s="370"/>
      <c r="AL32" s="181">
        <v>7159</v>
      </c>
      <c r="AM32" s="370">
        <v>11</v>
      </c>
      <c r="AN32" s="370"/>
      <c r="AO32" s="182">
        <v>2396</v>
      </c>
      <c r="AQ32" s="1">
        <v>535</v>
      </c>
      <c r="AR32" s="1">
        <v>-61</v>
      </c>
    </row>
    <row r="33" spans="1:52" ht="12.75" x14ac:dyDescent="0.2">
      <c r="A33" s="12">
        <v>13</v>
      </c>
      <c r="B33" s="13" t="s">
        <v>15</v>
      </c>
      <c r="C33" s="180">
        <v>313</v>
      </c>
      <c r="D33" s="181">
        <v>205</v>
      </c>
      <c r="E33" s="181" t="e">
        <v>#REF!</v>
      </c>
      <c r="F33" s="181">
        <v>45</v>
      </c>
      <c r="G33" s="181" t="e">
        <v>#REF!</v>
      </c>
      <c r="H33" s="181" t="e">
        <v>#REF!</v>
      </c>
      <c r="I33" s="181">
        <v>11</v>
      </c>
      <c r="J33" s="181" t="e">
        <v>#REF!</v>
      </c>
      <c r="K33" s="181" t="e">
        <v>#REF!</v>
      </c>
      <c r="L33" s="181">
        <v>2</v>
      </c>
      <c r="M33" s="181">
        <v>18</v>
      </c>
      <c r="N33" s="181" t="e">
        <v>#REF!</v>
      </c>
      <c r="O33" s="181" t="e">
        <v>#REF!</v>
      </c>
      <c r="P33" s="182">
        <v>32</v>
      </c>
      <c r="Q33" s="345" t="e">
        <v>#REF!</v>
      </c>
      <c r="R33" s="344" t="e">
        <v>#REF!</v>
      </c>
      <c r="W33" s="12">
        <v>13</v>
      </c>
      <c r="X33" s="13" t="s">
        <v>15</v>
      </c>
      <c r="Y33" s="373">
        <v>313</v>
      </c>
      <c r="Z33" s="370">
        <v>205</v>
      </c>
      <c r="AA33" s="370" t="e">
        <v>#REF!</v>
      </c>
      <c r="AB33" s="370">
        <v>45</v>
      </c>
      <c r="AC33" s="370"/>
      <c r="AD33" s="181">
        <v>14262</v>
      </c>
      <c r="AE33" s="370">
        <v>11</v>
      </c>
      <c r="AF33" s="370"/>
      <c r="AG33" s="370">
        <v>8998</v>
      </c>
      <c r="AH33" s="370">
        <v>2</v>
      </c>
      <c r="AI33" s="181">
        <v>550</v>
      </c>
      <c r="AJ33" s="370">
        <v>18</v>
      </c>
      <c r="AK33" s="370"/>
      <c r="AL33" s="181">
        <v>4148</v>
      </c>
      <c r="AM33" s="370">
        <v>32</v>
      </c>
      <c r="AN33" s="370"/>
      <c r="AO33" s="182">
        <v>936</v>
      </c>
      <c r="AQ33" s="1">
        <v>387</v>
      </c>
      <c r="AR33" s="1">
        <v>-47</v>
      </c>
    </row>
    <row r="34" spans="1:52" ht="12.75" x14ac:dyDescent="0.2">
      <c r="A34" s="12">
        <v>14</v>
      </c>
      <c r="B34" s="13" t="s">
        <v>16</v>
      </c>
      <c r="C34" s="180">
        <v>202</v>
      </c>
      <c r="D34" s="181">
        <v>128</v>
      </c>
      <c r="E34" s="181" t="e">
        <v>#REF!</v>
      </c>
      <c r="F34" s="181">
        <v>31</v>
      </c>
      <c r="G34" s="181" t="e">
        <v>#REF!</v>
      </c>
      <c r="H34" s="181" t="e">
        <v>#REF!</v>
      </c>
      <c r="I34" s="181">
        <v>0</v>
      </c>
      <c r="J34" s="181" t="e">
        <v>#REF!</v>
      </c>
      <c r="K34" s="181" t="e">
        <v>#REF!</v>
      </c>
      <c r="L34" s="181">
        <v>3</v>
      </c>
      <c r="M34" s="181">
        <v>14</v>
      </c>
      <c r="N34" s="181" t="e">
        <v>#REF!</v>
      </c>
      <c r="O34" s="181" t="e">
        <v>#REF!</v>
      </c>
      <c r="P34" s="182">
        <v>2</v>
      </c>
      <c r="Q34" s="345" t="e">
        <v>#REF!</v>
      </c>
      <c r="R34" s="344" t="e">
        <v>#REF!</v>
      </c>
      <c r="W34" s="12">
        <v>14</v>
      </c>
      <c r="X34" s="13" t="s">
        <v>16</v>
      </c>
      <c r="Y34" s="373">
        <v>202</v>
      </c>
      <c r="Z34" s="370">
        <v>128</v>
      </c>
      <c r="AA34" s="370" t="e">
        <v>#REF!</v>
      </c>
      <c r="AB34" s="370">
        <v>31</v>
      </c>
      <c r="AC34" s="370"/>
      <c r="AD34" s="181">
        <v>0</v>
      </c>
      <c r="AE34" s="370">
        <v>0</v>
      </c>
      <c r="AF34" s="370"/>
      <c r="AG34" s="370">
        <v>4851</v>
      </c>
      <c r="AH34" s="370">
        <v>3</v>
      </c>
      <c r="AI34" s="181">
        <v>0</v>
      </c>
      <c r="AJ34" s="370">
        <v>14</v>
      </c>
      <c r="AK34" s="370"/>
      <c r="AL34" s="181">
        <v>0</v>
      </c>
      <c r="AM34" s="370">
        <v>2</v>
      </c>
      <c r="AN34" s="370"/>
      <c r="AO34" s="182">
        <v>0</v>
      </c>
      <c r="AQ34" s="1">
        <v>434</v>
      </c>
      <c r="AR34" s="1">
        <v>-34</v>
      </c>
    </row>
    <row r="35" spans="1:52" ht="13.5" thickBot="1" x14ac:dyDescent="0.25">
      <c r="A35" s="14">
        <v>15</v>
      </c>
      <c r="B35" s="15" t="s">
        <v>17</v>
      </c>
      <c r="C35" s="183">
        <v>556</v>
      </c>
      <c r="D35" s="184">
        <v>397</v>
      </c>
      <c r="E35" s="184" t="e">
        <v>#REF!</v>
      </c>
      <c r="F35" s="184">
        <v>91</v>
      </c>
      <c r="G35" s="184" t="e">
        <v>#REF!</v>
      </c>
      <c r="H35" s="184" t="e">
        <v>#REF!</v>
      </c>
      <c r="I35" s="184">
        <v>21</v>
      </c>
      <c r="J35" s="184" t="e">
        <v>#REF!</v>
      </c>
      <c r="K35" s="184" t="e">
        <v>#REF!</v>
      </c>
      <c r="L35" s="184">
        <v>7</v>
      </c>
      <c r="M35" s="184">
        <v>21</v>
      </c>
      <c r="N35" s="184" t="e">
        <v>#REF!</v>
      </c>
      <c r="O35" s="184" t="e">
        <v>#REF!</v>
      </c>
      <c r="P35" s="185">
        <v>19</v>
      </c>
      <c r="Q35" s="347" t="e">
        <v>#REF!</v>
      </c>
      <c r="R35" s="346" t="e">
        <v>#REF!</v>
      </c>
      <c r="W35" s="14">
        <v>15</v>
      </c>
      <c r="X35" s="15" t="s">
        <v>17</v>
      </c>
      <c r="Y35" s="374">
        <v>556</v>
      </c>
      <c r="Z35" s="375">
        <v>397</v>
      </c>
      <c r="AA35" s="375" t="e">
        <v>#REF!</v>
      </c>
      <c r="AB35" s="375">
        <v>91</v>
      </c>
      <c r="AC35" s="375"/>
      <c r="AD35" s="184">
        <v>31071</v>
      </c>
      <c r="AE35" s="375">
        <v>21</v>
      </c>
      <c r="AF35" s="375"/>
      <c r="AG35" s="375">
        <v>16911</v>
      </c>
      <c r="AH35" s="375">
        <v>7</v>
      </c>
      <c r="AI35" s="184">
        <v>1850</v>
      </c>
      <c r="AJ35" s="375">
        <v>74</v>
      </c>
      <c r="AK35" s="375"/>
      <c r="AL35" s="184">
        <v>7574</v>
      </c>
      <c r="AM35" s="375">
        <v>19</v>
      </c>
      <c r="AN35" s="375"/>
      <c r="AO35" s="185">
        <v>711</v>
      </c>
      <c r="AQ35" s="1">
        <v>876</v>
      </c>
      <c r="AR35" s="1">
        <v>-59</v>
      </c>
    </row>
    <row r="36" spans="1:52" s="20" customFormat="1" ht="12.75" thickBot="1" x14ac:dyDescent="0.25">
      <c r="A36" s="16"/>
      <c r="B36" s="168" t="s">
        <v>101</v>
      </c>
      <c r="C36" s="217">
        <v>3808</v>
      </c>
      <c r="D36" s="217">
        <v>2448</v>
      </c>
      <c r="E36" s="217" t="e">
        <v>#REF!</v>
      </c>
      <c r="F36" s="217">
        <v>766</v>
      </c>
      <c r="G36" s="217" t="e">
        <v>#REF!</v>
      </c>
      <c r="H36" s="217" t="e">
        <v>#REF!</v>
      </c>
      <c r="I36" s="217">
        <v>72</v>
      </c>
      <c r="J36" s="217" t="e">
        <v>#REF!</v>
      </c>
      <c r="K36" s="217" t="e">
        <v>#REF!</v>
      </c>
      <c r="L36" s="217">
        <v>37</v>
      </c>
      <c r="M36" s="217">
        <v>200</v>
      </c>
      <c r="N36" s="217" t="e">
        <v>#REF!</v>
      </c>
      <c r="O36" s="217" t="e">
        <v>#REF!</v>
      </c>
      <c r="P36" s="217">
        <v>260</v>
      </c>
      <c r="Q36" s="217" t="e">
        <v>#REF!</v>
      </c>
      <c r="R36" s="217" t="e">
        <v>#REF!</v>
      </c>
      <c r="S36" s="348"/>
      <c r="T36" s="348"/>
      <c r="U36" s="348"/>
      <c r="W36" s="16"/>
      <c r="X36" s="168" t="s">
        <v>101</v>
      </c>
      <c r="Y36" s="217">
        <v>3808</v>
      </c>
      <c r="Z36" s="217">
        <v>2448</v>
      </c>
      <c r="AA36" s="217" t="e">
        <v>#REF!</v>
      </c>
      <c r="AB36" s="217">
        <v>766</v>
      </c>
      <c r="AC36" s="217">
        <v>0</v>
      </c>
      <c r="AD36" s="217">
        <v>272028</v>
      </c>
      <c r="AE36" s="217">
        <v>72</v>
      </c>
      <c r="AF36" s="217">
        <v>0</v>
      </c>
      <c r="AG36" s="217">
        <v>160104</v>
      </c>
      <c r="AH36" s="217">
        <v>37</v>
      </c>
      <c r="AI36" s="217">
        <v>10543</v>
      </c>
      <c r="AJ36" s="217">
        <v>253</v>
      </c>
      <c r="AK36" s="217">
        <v>0</v>
      </c>
      <c r="AL36" s="217">
        <v>61357</v>
      </c>
      <c r="AM36" s="217">
        <v>260</v>
      </c>
      <c r="AN36" s="217">
        <v>0</v>
      </c>
      <c r="AO36" s="217">
        <v>23210</v>
      </c>
    </row>
    <row r="37" spans="1:52" x14ac:dyDescent="0.2">
      <c r="A37" s="376" t="s">
        <v>183</v>
      </c>
    </row>
    <row r="39" spans="1:52" s="5" customFormat="1" ht="27" customHeight="1" thickBot="1" x14ac:dyDescent="0.25">
      <c r="A39" s="429" t="s">
        <v>175</v>
      </c>
      <c r="B39" s="429"/>
      <c r="C39" s="429"/>
      <c r="D39" s="429"/>
      <c r="E39" s="429"/>
      <c r="F39" s="430"/>
      <c r="G39" s="429"/>
      <c r="H39" s="429"/>
      <c r="I39" s="430"/>
      <c r="J39" s="429"/>
      <c r="K39" s="429"/>
      <c r="L39" s="429"/>
      <c r="M39" s="429"/>
      <c r="N39" s="429"/>
      <c r="O39" s="429"/>
      <c r="P39" s="429"/>
      <c r="W39" s="3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s="5" customFormat="1" ht="80.25" customHeight="1" thickBot="1" x14ac:dyDescent="0.25">
      <c r="A40" s="6" t="s">
        <v>1</v>
      </c>
      <c r="B40" s="7" t="s">
        <v>2</v>
      </c>
      <c r="C40" s="50" t="s">
        <v>161</v>
      </c>
      <c r="D40" s="8" t="s">
        <v>162</v>
      </c>
      <c r="E40" s="357" t="s">
        <v>163</v>
      </c>
      <c r="F40" s="360" t="s">
        <v>164</v>
      </c>
      <c r="G40" s="355" t="s">
        <v>163</v>
      </c>
      <c r="H40" s="357" t="s">
        <v>165</v>
      </c>
      <c r="I40" s="360" t="s">
        <v>179</v>
      </c>
      <c r="J40" s="355" t="s">
        <v>163</v>
      </c>
      <c r="K40" s="9" t="s">
        <v>166</v>
      </c>
      <c r="L40" s="352" t="s">
        <v>180</v>
      </c>
      <c r="M40" s="8" t="s">
        <v>167</v>
      </c>
      <c r="N40" s="339" t="s">
        <v>163</v>
      </c>
      <c r="O40" s="9" t="s">
        <v>168</v>
      </c>
      <c r="P40" s="8" t="s">
        <v>169</v>
      </c>
      <c r="Q40" s="339" t="s">
        <v>163</v>
      </c>
      <c r="R40" s="9" t="s">
        <v>170</v>
      </c>
      <c r="W40" s="3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5" customHeight="1" x14ac:dyDescent="0.2">
      <c r="A41" s="10">
        <v>1</v>
      </c>
      <c r="B41" s="11" t="s">
        <v>3</v>
      </c>
      <c r="C41" s="175">
        <v>62</v>
      </c>
      <c r="D41" s="176">
        <v>52</v>
      </c>
      <c r="E41" s="363"/>
      <c r="F41" s="176">
        <v>10</v>
      </c>
      <c r="G41" s="363"/>
      <c r="H41" s="364"/>
      <c r="I41" s="176">
        <v>0</v>
      </c>
      <c r="J41" s="363"/>
      <c r="K41" s="364"/>
      <c r="L41" s="176">
        <v>0</v>
      </c>
      <c r="M41" s="176">
        <v>0</v>
      </c>
      <c r="N41" s="363"/>
      <c r="O41" s="364"/>
      <c r="P41" s="177">
        <v>0</v>
      </c>
      <c r="Q41" s="358" t="e">
        <v>#REF!</v>
      </c>
      <c r="R41" s="350" t="e">
        <v>#REF!</v>
      </c>
      <c r="X41" s="354"/>
    </row>
    <row r="42" spans="1:52" ht="12.75" customHeight="1" x14ac:dyDescent="0.2">
      <c r="A42" s="12">
        <v>2</v>
      </c>
      <c r="B42" s="13" t="s">
        <v>4</v>
      </c>
      <c r="C42" s="180">
        <v>53</v>
      </c>
      <c r="D42" s="181">
        <v>45</v>
      </c>
      <c r="E42" s="361"/>
      <c r="F42" s="181">
        <v>6</v>
      </c>
      <c r="G42" s="361"/>
      <c r="H42" s="362"/>
      <c r="I42" s="181">
        <v>1</v>
      </c>
      <c r="J42" s="361"/>
      <c r="K42" s="362"/>
      <c r="L42" s="181">
        <v>1</v>
      </c>
      <c r="M42" s="181">
        <v>0</v>
      </c>
      <c r="N42" s="361"/>
      <c r="O42" s="362"/>
      <c r="P42" s="182">
        <v>0</v>
      </c>
      <c r="Q42" s="343" t="e">
        <v>#REF!</v>
      </c>
      <c r="R42" s="342" t="e">
        <v>#REF!</v>
      </c>
    </row>
    <row r="43" spans="1:52" x14ac:dyDescent="0.2">
      <c r="A43" s="12">
        <v>3</v>
      </c>
      <c r="B43" s="13" t="s">
        <v>5</v>
      </c>
      <c r="C43" s="180">
        <v>73</v>
      </c>
      <c r="D43" s="181">
        <v>53</v>
      </c>
      <c r="E43" s="361"/>
      <c r="F43" s="181">
        <v>17</v>
      </c>
      <c r="G43" s="361"/>
      <c r="H43" s="362"/>
      <c r="I43" s="181">
        <v>0</v>
      </c>
      <c r="J43" s="361"/>
      <c r="K43" s="362"/>
      <c r="L43" s="181">
        <v>3</v>
      </c>
      <c r="M43" s="181">
        <v>0</v>
      </c>
      <c r="N43" s="361"/>
      <c r="O43" s="362"/>
      <c r="P43" s="182">
        <v>0</v>
      </c>
      <c r="Q43" s="343" t="e">
        <v>#REF!</v>
      </c>
      <c r="R43" s="342" t="e">
        <v>#REF!</v>
      </c>
    </row>
    <row r="44" spans="1:52" x14ac:dyDescent="0.2">
      <c r="A44" s="12">
        <v>4</v>
      </c>
      <c r="B44" s="13" t="s">
        <v>6</v>
      </c>
      <c r="C44" s="180">
        <v>19</v>
      </c>
      <c r="D44" s="181">
        <v>11</v>
      </c>
      <c r="E44" s="361"/>
      <c r="F44" s="181">
        <v>3</v>
      </c>
      <c r="G44" s="361"/>
      <c r="H44" s="362"/>
      <c r="I44" s="181">
        <v>0</v>
      </c>
      <c r="J44" s="361"/>
      <c r="K44" s="362"/>
      <c r="L44" s="181">
        <v>3</v>
      </c>
      <c r="M44" s="181">
        <v>2</v>
      </c>
      <c r="N44" s="361"/>
      <c r="O44" s="362"/>
      <c r="P44" s="182">
        <v>0</v>
      </c>
      <c r="Q44" s="343" t="e">
        <v>#REF!</v>
      </c>
      <c r="R44" s="342" t="e">
        <v>#REF!</v>
      </c>
    </row>
    <row r="45" spans="1:52" x14ac:dyDescent="0.2">
      <c r="A45" s="12">
        <v>5</v>
      </c>
      <c r="B45" s="13" t="s">
        <v>7</v>
      </c>
      <c r="C45" s="180">
        <v>31</v>
      </c>
      <c r="D45" s="181">
        <v>25</v>
      </c>
      <c r="E45" s="361"/>
      <c r="F45" s="181">
        <v>5</v>
      </c>
      <c r="G45" s="361"/>
      <c r="H45" s="362"/>
      <c r="I45" s="181">
        <v>0</v>
      </c>
      <c r="J45" s="361"/>
      <c r="K45" s="362"/>
      <c r="L45" s="181">
        <v>1</v>
      </c>
      <c r="M45" s="181">
        <v>0</v>
      </c>
      <c r="N45" s="361"/>
      <c r="O45" s="362"/>
      <c r="P45" s="182">
        <v>0</v>
      </c>
      <c r="Q45" s="343" t="e">
        <v>#REF!</v>
      </c>
      <c r="R45" s="342" t="e">
        <v>#REF!</v>
      </c>
    </row>
    <row r="46" spans="1:52" ht="20.25" customHeight="1" x14ac:dyDescent="0.2">
      <c r="A46" s="12">
        <v>6</v>
      </c>
      <c r="B46" s="13" t="s">
        <v>8</v>
      </c>
      <c r="C46" s="180">
        <v>9</v>
      </c>
      <c r="D46" s="181">
        <v>7</v>
      </c>
      <c r="E46" s="361"/>
      <c r="F46" s="181">
        <v>1</v>
      </c>
      <c r="G46" s="361"/>
      <c r="H46" s="362"/>
      <c r="I46" s="181">
        <v>0</v>
      </c>
      <c r="J46" s="361"/>
      <c r="K46" s="362"/>
      <c r="L46" s="181">
        <v>1</v>
      </c>
      <c r="M46" s="181">
        <v>0</v>
      </c>
      <c r="N46" s="361"/>
      <c r="O46" s="362"/>
      <c r="P46" s="182">
        <v>0</v>
      </c>
      <c r="Q46" s="343" t="e">
        <v>#REF!</v>
      </c>
      <c r="R46" s="342" t="e">
        <v>#REF!</v>
      </c>
      <c r="X46" s="354"/>
    </row>
    <row r="47" spans="1:52" x14ac:dyDescent="0.2">
      <c r="A47" s="12">
        <v>7</v>
      </c>
      <c r="B47" s="13" t="s">
        <v>9</v>
      </c>
      <c r="C47" s="180">
        <v>13</v>
      </c>
      <c r="D47" s="181">
        <v>11</v>
      </c>
      <c r="E47" s="361"/>
      <c r="F47" s="181">
        <v>2</v>
      </c>
      <c r="G47" s="361"/>
      <c r="H47" s="362"/>
      <c r="I47" s="181">
        <v>0</v>
      </c>
      <c r="J47" s="361"/>
      <c r="K47" s="362"/>
      <c r="L47" s="181">
        <v>0</v>
      </c>
      <c r="M47" s="181">
        <v>0</v>
      </c>
      <c r="N47" s="361"/>
      <c r="O47" s="362"/>
      <c r="P47" s="182">
        <v>0</v>
      </c>
      <c r="Q47" s="343" t="e">
        <v>#REF!</v>
      </c>
      <c r="R47" s="342" t="e">
        <v>#REF!</v>
      </c>
    </row>
    <row r="48" spans="1:52" x14ac:dyDescent="0.2">
      <c r="A48" s="12">
        <v>8</v>
      </c>
      <c r="B48" s="13" t="s">
        <v>10</v>
      </c>
      <c r="C48" s="180">
        <v>12</v>
      </c>
      <c r="D48" s="181">
        <v>7</v>
      </c>
      <c r="E48" s="361"/>
      <c r="F48" s="181">
        <v>5</v>
      </c>
      <c r="G48" s="361"/>
      <c r="H48" s="362"/>
      <c r="I48" s="181">
        <v>0</v>
      </c>
      <c r="J48" s="361"/>
      <c r="K48" s="362"/>
      <c r="L48" s="181">
        <v>0</v>
      </c>
      <c r="M48" s="181">
        <v>0</v>
      </c>
      <c r="N48" s="361"/>
      <c r="O48" s="362"/>
      <c r="P48" s="182">
        <v>0</v>
      </c>
      <c r="Q48" s="343" t="e">
        <v>#REF!</v>
      </c>
      <c r="R48" s="342" t="e">
        <v>#REF!</v>
      </c>
    </row>
    <row r="49" spans="1:52" x14ac:dyDescent="0.2">
      <c r="A49" s="12">
        <v>9</v>
      </c>
      <c r="B49" s="13" t="s">
        <v>11</v>
      </c>
      <c r="C49" s="180">
        <v>44</v>
      </c>
      <c r="D49" s="181">
        <v>39</v>
      </c>
      <c r="E49" s="361"/>
      <c r="F49" s="181">
        <v>5</v>
      </c>
      <c r="G49" s="361"/>
      <c r="H49" s="362"/>
      <c r="I49" s="181">
        <v>0</v>
      </c>
      <c r="J49" s="361"/>
      <c r="K49" s="362"/>
      <c r="L49" s="181">
        <v>0</v>
      </c>
      <c r="M49" s="181">
        <v>0</v>
      </c>
      <c r="N49" s="361"/>
      <c r="O49" s="362"/>
      <c r="P49" s="182">
        <v>0</v>
      </c>
      <c r="Q49" s="343" t="e">
        <v>#REF!</v>
      </c>
      <c r="R49" s="342" t="e">
        <v>#REF!</v>
      </c>
      <c r="X49" s="354"/>
    </row>
    <row r="50" spans="1:52" x14ac:dyDescent="0.2">
      <c r="A50" s="12">
        <v>10</v>
      </c>
      <c r="B50" s="13" t="s">
        <v>12</v>
      </c>
      <c r="C50" s="180">
        <v>67</v>
      </c>
      <c r="D50" s="181">
        <v>53</v>
      </c>
      <c r="E50" s="361"/>
      <c r="F50" s="181">
        <v>12</v>
      </c>
      <c r="G50" s="361"/>
      <c r="H50" s="362"/>
      <c r="I50" s="181">
        <v>0</v>
      </c>
      <c r="J50" s="361"/>
      <c r="K50" s="362"/>
      <c r="L50" s="181">
        <v>2</v>
      </c>
      <c r="M50" s="181">
        <v>0</v>
      </c>
      <c r="N50" s="361"/>
      <c r="O50" s="362"/>
      <c r="P50" s="182">
        <v>0</v>
      </c>
      <c r="Q50" s="343" t="e">
        <v>#REF!</v>
      </c>
      <c r="R50" s="342" t="e">
        <v>#REF!</v>
      </c>
    </row>
    <row r="51" spans="1:52" ht="20.25" customHeight="1" x14ac:dyDescent="0.2">
      <c r="A51" s="12">
        <v>11</v>
      </c>
      <c r="B51" s="13" t="s">
        <v>13</v>
      </c>
      <c r="C51" s="180">
        <v>50</v>
      </c>
      <c r="D51" s="181">
        <v>46</v>
      </c>
      <c r="E51" s="361"/>
      <c r="F51" s="181">
        <v>4</v>
      </c>
      <c r="G51" s="361"/>
      <c r="H51" s="362"/>
      <c r="I51" s="181">
        <v>0</v>
      </c>
      <c r="J51" s="361"/>
      <c r="K51" s="362"/>
      <c r="L51" s="181">
        <v>0</v>
      </c>
      <c r="M51" s="181">
        <v>0</v>
      </c>
      <c r="N51" s="361"/>
      <c r="O51" s="362"/>
      <c r="P51" s="182">
        <v>0</v>
      </c>
      <c r="Q51" s="343" t="e">
        <v>#REF!</v>
      </c>
      <c r="R51" s="342" t="e">
        <v>#REF!</v>
      </c>
    </row>
    <row r="52" spans="1:52" x14ac:dyDescent="0.2">
      <c r="A52" s="12">
        <v>12</v>
      </c>
      <c r="B52" s="13" t="s">
        <v>14</v>
      </c>
      <c r="C52" s="180">
        <v>57</v>
      </c>
      <c r="D52" s="181">
        <v>40</v>
      </c>
      <c r="E52" s="361"/>
      <c r="F52" s="181">
        <v>12</v>
      </c>
      <c r="G52" s="361"/>
      <c r="H52" s="362"/>
      <c r="I52" s="181">
        <v>0</v>
      </c>
      <c r="J52" s="361"/>
      <c r="K52" s="362"/>
      <c r="L52" s="181">
        <v>1</v>
      </c>
      <c r="M52" s="181">
        <v>4</v>
      </c>
      <c r="N52" s="361"/>
      <c r="O52" s="362"/>
      <c r="P52" s="182">
        <v>0</v>
      </c>
      <c r="Q52" s="343" t="e">
        <v>#REF!</v>
      </c>
      <c r="R52" s="342" t="e">
        <v>#REF!</v>
      </c>
      <c r="X52" s="354"/>
    </row>
    <row r="53" spans="1:52" x14ac:dyDescent="0.2">
      <c r="A53" s="12">
        <v>13</v>
      </c>
      <c r="B53" s="13" t="s">
        <v>15</v>
      </c>
      <c r="C53" s="180">
        <v>84</v>
      </c>
      <c r="D53" s="181">
        <v>72</v>
      </c>
      <c r="E53" s="361"/>
      <c r="F53" s="181">
        <v>9</v>
      </c>
      <c r="G53" s="361"/>
      <c r="H53" s="362"/>
      <c r="I53" s="181">
        <v>0</v>
      </c>
      <c r="J53" s="361"/>
      <c r="K53" s="362"/>
      <c r="L53" s="181">
        <v>1</v>
      </c>
      <c r="M53" s="181">
        <v>2</v>
      </c>
      <c r="N53" s="361"/>
      <c r="O53" s="362"/>
      <c r="P53" s="182">
        <v>0</v>
      </c>
      <c r="Q53" s="343" t="e">
        <v>#REF!</v>
      </c>
      <c r="R53" s="342" t="e">
        <v>#REF!</v>
      </c>
    </row>
    <row r="54" spans="1:52" x14ac:dyDescent="0.2">
      <c r="A54" s="12">
        <v>14</v>
      </c>
      <c r="B54" s="13" t="s">
        <v>16</v>
      </c>
      <c r="C54" s="180">
        <v>46</v>
      </c>
      <c r="D54" s="181">
        <v>36</v>
      </c>
      <c r="E54" s="361"/>
      <c r="F54" s="181">
        <v>5</v>
      </c>
      <c r="G54" s="361"/>
      <c r="H54" s="362"/>
      <c r="I54" s="181">
        <v>0</v>
      </c>
      <c r="J54" s="361"/>
      <c r="K54" s="362"/>
      <c r="L54" s="181">
        <v>1</v>
      </c>
      <c r="M54" s="181">
        <v>2</v>
      </c>
      <c r="N54" s="361"/>
      <c r="O54" s="362"/>
      <c r="P54" s="182">
        <v>0</v>
      </c>
      <c r="Q54" s="343" t="e">
        <v>#REF!</v>
      </c>
      <c r="R54" s="342" t="e">
        <v>#REF!</v>
      </c>
    </row>
    <row r="55" spans="1:52" ht="12.75" thickBot="1" x14ac:dyDescent="0.25">
      <c r="A55" s="14">
        <v>15</v>
      </c>
      <c r="B55" s="15" t="s">
        <v>17</v>
      </c>
      <c r="C55" s="183">
        <v>105</v>
      </c>
      <c r="D55" s="184">
        <v>90</v>
      </c>
      <c r="E55" s="365"/>
      <c r="F55" s="184">
        <v>11</v>
      </c>
      <c r="G55" s="365"/>
      <c r="H55" s="366"/>
      <c r="I55" s="184">
        <v>0</v>
      </c>
      <c r="J55" s="365"/>
      <c r="K55" s="366"/>
      <c r="L55" s="184">
        <v>3</v>
      </c>
      <c r="M55" s="184">
        <v>1</v>
      </c>
      <c r="N55" s="365"/>
      <c r="O55" s="366"/>
      <c r="P55" s="185">
        <v>0</v>
      </c>
      <c r="Q55" s="359" t="e">
        <v>#REF!</v>
      </c>
      <c r="R55" s="351" t="e">
        <v>#REF!</v>
      </c>
      <c r="X55" s="354"/>
    </row>
    <row r="56" spans="1:52" s="20" customFormat="1" ht="25.5" customHeight="1" thickBot="1" x14ac:dyDescent="0.25">
      <c r="A56" s="16"/>
      <c r="B56" s="168" t="s">
        <v>101</v>
      </c>
      <c r="C56" s="217">
        <v>725</v>
      </c>
      <c r="D56" s="217">
        <v>587</v>
      </c>
      <c r="E56" s="217">
        <v>0</v>
      </c>
      <c r="F56" s="217">
        <v>107</v>
      </c>
      <c r="G56" s="217">
        <v>0</v>
      </c>
      <c r="H56" s="217">
        <v>0</v>
      </c>
      <c r="I56" s="217">
        <v>1</v>
      </c>
      <c r="J56" s="217">
        <v>0</v>
      </c>
      <c r="K56" s="217">
        <v>0</v>
      </c>
      <c r="L56" s="217">
        <v>17</v>
      </c>
      <c r="M56" s="217">
        <v>11</v>
      </c>
      <c r="N56" s="217">
        <v>0</v>
      </c>
      <c r="O56" s="217">
        <v>0</v>
      </c>
      <c r="P56" s="217">
        <v>0</v>
      </c>
      <c r="Q56" s="22" t="e">
        <v>#REF!</v>
      </c>
      <c r="R56" s="349" t="s">
        <v>174</v>
      </c>
      <c r="S56" s="348"/>
      <c r="T56" s="348"/>
      <c r="U56" s="348"/>
      <c r="W56" s="3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60" spans="1:52" s="5" customFormat="1" ht="38.25" customHeight="1" thickBot="1" x14ac:dyDescent="0.25">
      <c r="A60" s="429" t="s">
        <v>176</v>
      </c>
      <c r="B60" s="429"/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29"/>
      <c r="O60" s="429"/>
      <c r="P60" s="429"/>
      <c r="W60" s="3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s="5" customFormat="1" ht="89.25" customHeight="1" thickBot="1" x14ac:dyDescent="0.25">
      <c r="A61" s="6" t="s">
        <v>1</v>
      </c>
      <c r="B61" s="7" t="s">
        <v>2</v>
      </c>
      <c r="C61" s="50" t="s">
        <v>161</v>
      </c>
      <c r="D61" s="8" t="s">
        <v>162</v>
      </c>
      <c r="E61" s="357" t="s">
        <v>163</v>
      </c>
      <c r="F61" s="360" t="s">
        <v>164</v>
      </c>
      <c r="G61" s="355" t="s">
        <v>163</v>
      </c>
      <c r="H61" s="357" t="s">
        <v>165</v>
      </c>
      <c r="I61" s="360" t="s">
        <v>179</v>
      </c>
      <c r="J61" s="355" t="s">
        <v>163</v>
      </c>
      <c r="K61" s="9" t="s">
        <v>166</v>
      </c>
      <c r="L61" s="352" t="s">
        <v>180</v>
      </c>
      <c r="M61" s="8" t="s">
        <v>167</v>
      </c>
      <c r="N61" s="339" t="s">
        <v>163</v>
      </c>
      <c r="O61" s="9" t="s">
        <v>168</v>
      </c>
      <c r="P61" s="8" t="s">
        <v>169</v>
      </c>
      <c r="Q61" s="339" t="s">
        <v>163</v>
      </c>
      <c r="R61" s="9" t="s">
        <v>170</v>
      </c>
      <c r="W61" s="3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5" customHeight="1" x14ac:dyDescent="0.2">
      <c r="A62" s="10">
        <v>1</v>
      </c>
      <c r="B62" s="11" t="s">
        <v>3</v>
      </c>
      <c r="C62" s="175">
        <v>143</v>
      </c>
      <c r="D62" s="176">
        <v>97</v>
      </c>
      <c r="E62" s="363" t="e">
        <v>#REF!</v>
      </c>
      <c r="F62" s="176">
        <v>37</v>
      </c>
      <c r="G62" s="363" t="e">
        <v>#REF!</v>
      </c>
      <c r="H62" s="364" t="e">
        <v>#REF!</v>
      </c>
      <c r="I62" s="176">
        <v>4</v>
      </c>
      <c r="J62" s="363" t="e">
        <v>#REF!</v>
      </c>
      <c r="K62" s="364" t="e">
        <v>#REF!</v>
      </c>
      <c r="L62" s="176">
        <v>2</v>
      </c>
      <c r="M62" s="176">
        <v>3</v>
      </c>
      <c r="N62" s="363" t="e">
        <v>#REF!</v>
      </c>
      <c r="O62" s="364" t="e">
        <v>#REF!</v>
      </c>
      <c r="P62" s="177">
        <v>0</v>
      </c>
      <c r="Q62" s="358" t="e">
        <v>#REF!</v>
      </c>
      <c r="R62" s="350" t="e">
        <v>#REF!</v>
      </c>
      <c r="S62" s="5"/>
      <c r="T62" s="5"/>
      <c r="U62" s="5"/>
    </row>
    <row r="63" spans="1:52" ht="12.75" customHeight="1" x14ac:dyDescent="0.2">
      <c r="A63" s="12">
        <v>2</v>
      </c>
      <c r="B63" s="13" t="s">
        <v>4</v>
      </c>
      <c r="C63" s="180">
        <v>104</v>
      </c>
      <c r="D63" s="181">
        <v>74</v>
      </c>
      <c r="E63" s="361" t="e">
        <v>#REF!</v>
      </c>
      <c r="F63" s="181">
        <v>20</v>
      </c>
      <c r="G63" s="361" t="e">
        <v>#REF!</v>
      </c>
      <c r="H63" s="362" t="e">
        <v>#REF!</v>
      </c>
      <c r="I63" s="181">
        <v>5</v>
      </c>
      <c r="J63" s="361" t="e">
        <v>#REF!</v>
      </c>
      <c r="K63" s="362" t="e">
        <v>#REF!</v>
      </c>
      <c r="L63" s="181">
        <v>2</v>
      </c>
      <c r="M63" s="181">
        <v>3</v>
      </c>
      <c r="N63" s="361" t="e">
        <v>#REF!</v>
      </c>
      <c r="O63" s="362" t="e">
        <v>#REF!</v>
      </c>
      <c r="P63" s="182">
        <v>0</v>
      </c>
      <c r="Q63" s="343" t="e">
        <v>#REF!</v>
      </c>
      <c r="R63" s="342" t="e">
        <v>#REF!</v>
      </c>
      <c r="S63" s="5"/>
      <c r="T63" s="5"/>
      <c r="U63" s="5"/>
    </row>
    <row r="64" spans="1:52" x14ac:dyDescent="0.2">
      <c r="A64" s="12">
        <v>3</v>
      </c>
      <c r="B64" s="13" t="s">
        <v>5</v>
      </c>
      <c r="C64" s="180">
        <v>83</v>
      </c>
      <c r="D64" s="181">
        <v>59</v>
      </c>
      <c r="E64" s="361" t="e">
        <v>#REF!</v>
      </c>
      <c r="F64" s="181">
        <v>19</v>
      </c>
      <c r="G64" s="361" t="e">
        <v>#REF!</v>
      </c>
      <c r="H64" s="362" t="e">
        <v>#REF!</v>
      </c>
      <c r="I64" s="181">
        <v>1</v>
      </c>
      <c r="J64" s="361" t="e">
        <v>#REF!</v>
      </c>
      <c r="K64" s="362" t="e">
        <v>#REF!</v>
      </c>
      <c r="L64" s="181">
        <v>0</v>
      </c>
      <c r="M64" s="181">
        <v>4</v>
      </c>
      <c r="N64" s="361" t="e">
        <v>#REF!</v>
      </c>
      <c r="O64" s="362" t="e">
        <v>#REF!</v>
      </c>
      <c r="P64" s="182">
        <v>0</v>
      </c>
      <c r="Q64" s="343" t="e">
        <v>#REF!</v>
      </c>
      <c r="R64" s="342" t="e">
        <v>#REF!</v>
      </c>
      <c r="S64" s="5"/>
      <c r="T64" s="5"/>
      <c r="U64" s="5"/>
    </row>
    <row r="65" spans="1:52" x14ac:dyDescent="0.2">
      <c r="A65" s="12">
        <v>4</v>
      </c>
      <c r="B65" s="13" t="s">
        <v>6</v>
      </c>
      <c r="C65" s="180">
        <v>36</v>
      </c>
      <c r="D65" s="181">
        <v>21</v>
      </c>
      <c r="E65" s="361" t="e">
        <v>#REF!</v>
      </c>
      <c r="F65" s="181">
        <v>14</v>
      </c>
      <c r="G65" s="361" t="e">
        <v>#REF!</v>
      </c>
      <c r="H65" s="362" t="e">
        <v>#REF!</v>
      </c>
      <c r="I65" s="181">
        <v>0</v>
      </c>
      <c r="J65" s="361" t="e">
        <v>#REF!</v>
      </c>
      <c r="K65" s="362" t="e">
        <v>#REF!</v>
      </c>
      <c r="L65" s="181">
        <v>0</v>
      </c>
      <c r="M65" s="181">
        <v>1</v>
      </c>
      <c r="N65" s="361" t="e">
        <v>#REF!</v>
      </c>
      <c r="O65" s="362" t="e">
        <v>#REF!</v>
      </c>
      <c r="P65" s="182">
        <v>0</v>
      </c>
      <c r="Q65" s="343" t="e">
        <v>#REF!</v>
      </c>
      <c r="R65" s="342" t="e">
        <v>#REF!</v>
      </c>
      <c r="S65" s="5"/>
      <c r="T65" s="5"/>
      <c r="U65" s="5"/>
    </row>
    <row r="66" spans="1:52" x14ac:dyDescent="0.2">
      <c r="A66" s="12">
        <v>5</v>
      </c>
      <c r="B66" s="13" t="s">
        <v>7</v>
      </c>
      <c r="C66" s="180">
        <v>72</v>
      </c>
      <c r="D66" s="181">
        <v>59</v>
      </c>
      <c r="E66" s="361" t="e">
        <v>#REF!</v>
      </c>
      <c r="F66" s="181">
        <v>8</v>
      </c>
      <c r="G66" s="361" t="e">
        <v>#REF!</v>
      </c>
      <c r="H66" s="362" t="e">
        <v>#REF!</v>
      </c>
      <c r="I66" s="181">
        <v>0</v>
      </c>
      <c r="J66" s="361" t="e">
        <v>#REF!</v>
      </c>
      <c r="K66" s="362" t="e">
        <v>#REF!</v>
      </c>
      <c r="L66" s="181">
        <v>2</v>
      </c>
      <c r="M66" s="181">
        <v>2</v>
      </c>
      <c r="N66" s="361" t="e">
        <v>#REF!</v>
      </c>
      <c r="O66" s="362" t="e">
        <v>#REF!</v>
      </c>
      <c r="P66" s="182">
        <v>0</v>
      </c>
      <c r="Q66" s="343" t="e">
        <v>#REF!</v>
      </c>
      <c r="R66" s="342" t="e">
        <v>#REF!</v>
      </c>
      <c r="S66" s="5"/>
      <c r="T66" s="5"/>
      <c r="U66" s="5"/>
    </row>
    <row r="67" spans="1:52" ht="20.25" customHeight="1" x14ac:dyDescent="0.2">
      <c r="A67" s="12">
        <v>6</v>
      </c>
      <c r="B67" s="13" t="s">
        <v>8</v>
      </c>
      <c r="C67" s="180">
        <v>42</v>
      </c>
      <c r="D67" s="181">
        <v>38</v>
      </c>
      <c r="E67" s="361" t="e">
        <v>#REF!</v>
      </c>
      <c r="F67" s="181">
        <v>3</v>
      </c>
      <c r="G67" s="361" t="e">
        <v>#REF!</v>
      </c>
      <c r="H67" s="362" t="e">
        <v>#REF!</v>
      </c>
      <c r="I67" s="181">
        <v>1</v>
      </c>
      <c r="J67" s="361" t="e">
        <v>#REF!</v>
      </c>
      <c r="K67" s="362" t="e">
        <v>#REF!</v>
      </c>
      <c r="L67" s="181">
        <v>0</v>
      </c>
      <c r="M67" s="181">
        <v>0</v>
      </c>
      <c r="N67" s="361" t="e">
        <v>#REF!</v>
      </c>
      <c r="O67" s="362" t="e">
        <v>#REF!</v>
      </c>
      <c r="P67" s="182">
        <v>0</v>
      </c>
      <c r="Q67" s="343" t="e">
        <v>#REF!</v>
      </c>
      <c r="R67" s="342" t="e">
        <v>#REF!</v>
      </c>
    </row>
    <row r="68" spans="1:52" x14ac:dyDescent="0.2">
      <c r="A68" s="12">
        <v>7</v>
      </c>
      <c r="B68" s="13" t="s">
        <v>9</v>
      </c>
      <c r="C68" s="180">
        <v>56</v>
      </c>
      <c r="D68" s="181">
        <v>49</v>
      </c>
      <c r="E68" s="361" t="e">
        <v>#REF!</v>
      </c>
      <c r="F68" s="181">
        <v>6</v>
      </c>
      <c r="G68" s="361" t="e">
        <v>#REF!</v>
      </c>
      <c r="H68" s="362" t="e">
        <v>#REF!</v>
      </c>
      <c r="I68" s="181">
        <v>0</v>
      </c>
      <c r="J68" s="361" t="e">
        <v>#REF!</v>
      </c>
      <c r="K68" s="362" t="e">
        <v>#REF!</v>
      </c>
      <c r="L68" s="181">
        <v>0</v>
      </c>
      <c r="M68" s="181">
        <v>0</v>
      </c>
      <c r="N68" s="361" t="e">
        <v>#REF!</v>
      </c>
      <c r="O68" s="362" t="e">
        <v>#REF!</v>
      </c>
      <c r="P68" s="182">
        <v>0</v>
      </c>
      <c r="Q68" s="343" t="e">
        <v>#REF!</v>
      </c>
      <c r="R68" s="342" t="e">
        <v>#REF!</v>
      </c>
    </row>
    <row r="69" spans="1:52" x14ac:dyDescent="0.2">
      <c r="A69" s="12">
        <v>8</v>
      </c>
      <c r="B69" s="13" t="s">
        <v>10</v>
      </c>
      <c r="C69" s="180">
        <v>42</v>
      </c>
      <c r="D69" s="181">
        <v>29</v>
      </c>
      <c r="E69" s="361" t="e">
        <v>#REF!</v>
      </c>
      <c r="F69" s="181">
        <v>11</v>
      </c>
      <c r="G69" s="361" t="e">
        <v>#REF!</v>
      </c>
      <c r="H69" s="362" t="e">
        <v>#REF!</v>
      </c>
      <c r="I69" s="181">
        <v>0</v>
      </c>
      <c r="J69" s="361" t="e">
        <v>#REF!</v>
      </c>
      <c r="K69" s="362" t="e">
        <v>#REF!</v>
      </c>
      <c r="L69" s="181">
        <v>0</v>
      </c>
      <c r="M69" s="181">
        <v>2</v>
      </c>
      <c r="N69" s="361" t="e">
        <v>#REF!</v>
      </c>
      <c r="O69" s="362" t="e">
        <v>#REF!</v>
      </c>
      <c r="P69" s="182">
        <v>0</v>
      </c>
      <c r="Q69" s="343" t="e">
        <v>#REF!</v>
      </c>
      <c r="R69" s="342" t="e">
        <v>#REF!</v>
      </c>
    </row>
    <row r="70" spans="1:52" x14ac:dyDescent="0.2">
      <c r="A70" s="12">
        <v>9</v>
      </c>
      <c r="B70" s="13" t="s">
        <v>11</v>
      </c>
      <c r="C70" s="180">
        <v>73</v>
      </c>
      <c r="D70" s="181">
        <v>60</v>
      </c>
      <c r="E70" s="361" t="e">
        <v>#REF!</v>
      </c>
      <c r="F70" s="181">
        <v>12</v>
      </c>
      <c r="G70" s="361" t="e">
        <v>#REF!</v>
      </c>
      <c r="H70" s="362" t="e">
        <v>#REF!</v>
      </c>
      <c r="I70" s="181">
        <v>1</v>
      </c>
      <c r="J70" s="361" t="e">
        <v>#REF!</v>
      </c>
      <c r="K70" s="362" t="e">
        <v>#REF!</v>
      </c>
      <c r="L70" s="181">
        <v>0</v>
      </c>
      <c r="M70" s="181">
        <v>0</v>
      </c>
      <c r="N70" s="361" t="e">
        <v>#REF!</v>
      </c>
      <c r="O70" s="362" t="e">
        <v>#REF!</v>
      </c>
      <c r="P70" s="182">
        <v>0</v>
      </c>
      <c r="Q70" s="343" t="e">
        <v>#REF!</v>
      </c>
      <c r="R70" s="342" t="e">
        <v>#REF!</v>
      </c>
    </row>
    <row r="71" spans="1:52" x14ac:dyDescent="0.2">
      <c r="A71" s="12">
        <v>10</v>
      </c>
      <c r="B71" s="13" t="s">
        <v>12</v>
      </c>
      <c r="C71" s="180">
        <v>142</v>
      </c>
      <c r="D71" s="181">
        <v>115</v>
      </c>
      <c r="E71" s="361" t="e">
        <v>#REF!</v>
      </c>
      <c r="F71" s="181">
        <v>20</v>
      </c>
      <c r="G71" s="361" t="e">
        <v>#REF!</v>
      </c>
      <c r="H71" s="362" t="e">
        <v>#REF!</v>
      </c>
      <c r="I71" s="181">
        <v>0</v>
      </c>
      <c r="J71" s="361" t="e">
        <v>#REF!</v>
      </c>
      <c r="K71" s="362" t="e">
        <v>#REF!</v>
      </c>
      <c r="L71" s="181">
        <v>6</v>
      </c>
      <c r="M71" s="181">
        <v>1</v>
      </c>
      <c r="N71" s="361" t="e">
        <v>#REF!</v>
      </c>
      <c r="O71" s="362" t="e">
        <v>#REF!</v>
      </c>
      <c r="P71" s="182">
        <v>0</v>
      </c>
      <c r="Q71" s="343" t="e">
        <v>#REF!</v>
      </c>
      <c r="R71" s="342" t="e">
        <v>#REF!</v>
      </c>
    </row>
    <row r="72" spans="1:52" ht="20.25" customHeight="1" x14ac:dyDescent="0.2">
      <c r="A72" s="12">
        <v>11</v>
      </c>
      <c r="B72" s="13" t="s">
        <v>13</v>
      </c>
      <c r="C72" s="180">
        <v>116</v>
      </c>
      <c r="D72" s="181">
        <v>88</v>
      </c>
      <c r="E72" s="361" t="e">
        <v>#REF!</v>
      </c>
      <c r="F72" s="181">
        <v>25</v>
      </c>
      <c r="G72" s="361" t="e">
        <v>#REF!</v>
      </c>
      <c r="H72" s="362" t="e">
        <v>#REF!</v>
      </c>
      <c r="I72" s="181">
        <v>1</v>
      </c>
      <c r="J72" s="361" t="e">
        <v>#REF!</v>
      </c>
      <c r="K72" s="362" t="e">
        <v>#REF!</v>
      </c>
      <c r="L72" s="181">
        <v>0</v>
      </c>
      <c r="M72" s="181">
        <v>2</v>
      </c>
      <c r="N72" s="361" t="e">
        <v>#REF!</v>
      </c>
      <c r="O72" s="362" t="e">
        <v>#REF!</v>
      </c>
      <c r="P72" s="182">
        <v>0</v>
      </c>
      <c r="Q72" s="343" t="e">
        <v>#REF!</v>
      </c>
      <c r="R72" s="342" t="e">
        <v>#REF!</v>
      </c>
    </row>
    <row r="73" spans="1:52" x14ac:dyDescent="0.2">
      <c r="A73" s="12">
        <v>12</v>
      </c>
      <c r="B73" s="13" t="s">
        <v>14</v>
      </c>
      <c r="C73" s="180">
        <v>96</v>
      </c>
      <c r="D73" s="181">
        <v>71</v>
      </c>
      <c r="E73" s="361" t="e">
        <v>#REF!</v>
      </c>
      <c r="F73" s="181">
        <v>22</v>
      </c>
      <c r="G73" s="361" t="e">
        <v>#REF!</v>
      </c>
      <c r="H73" s="362" t="e">
        <v>#REF!</v>
      </c>
      <c r="I73" s="181">
        <v>0</v>
      </c>
      <c r="J73" s="361" t="e">
        <v>#REF!</v>
      </c>
      <c r="K73" s="362" t="e">
        <v>#REF!</v>
      </c>
      <c r="L73" s="181">
        <v>0</v>
      </c>
      <c r="M73" s="181">
        <v>3</v>
      </c>
      <c r="N73" s="361" t="e">
        <v>#REF!</v>
      </c>
      <c r="O73" s="362" t="e">
        <v>#REF!</v>
      </c>
      <c r="P73" s="182">
        <v>0</v>
      </c>
      <c r="Q73" s="343" t="e">
        <v>#REF!</v>
      </c>
      <c r="R73" s="342" t="e">
        <v>#REF!</v>
      </c>
    </row>
    <row r="74" spans="1:52" x14ac:dyDescent="0.2">
      <c r="A74" s="12">
        <v>13</v>
      </c>
      <c r="B74" s="13" t="s">
        <v>15</v>
      </c>
      <c r="C74" s="180">
        <v>110</v>
      </c>
      <c r="D74" s="181">
        <v>83</v>
      </c>
      <c r="E74" s="361" t="e">
        <v>#REF!</v>
      </c>
      <c r="F74" s="181">
        <v>17</v>
      </c>
      <c r="G74" s="361" t="e">
        <v>#REF!</v>
      </c>
      <c r="H74" s="362" t="e">
        <v>#REF!</v>
      </c>
      <c r="I74" s="181">
        <v>5</v>
      </c>
      <c r="J74" s="361" t="e">
        <v>#REF!</v>
      </c>
      <c r="K74" s="362" t="e">
        <v>#REF!</v>
      </c>
      <c r="L74" s="181">
        <v>1</v>
      </c>
      <c r="M74" s="181">
        <v>3</v>
      </c>
      <c r="N74" s="361" t="e">
        <v>#REF!</v>
      </c>
      <c r="O74" s="362" t="e">
        <v>#REF!</v>
      </c>
      <c r="P74" s="182">
        <v>1</v>
      </c>
      <c r="Q74" s="343" t="e">
        <v>#REF!</v>
      </c>
      <c r="R74" s="342" t="e">
        <v>#REF!</v>
      </c>
    </row>
    <row r="75" spans="1:52" x14ac:dyDescent="0.2">
      <c r="A75" s="12">
        <v>14</v>
      </c>
      <c r="B75" s="13" t="s">
        <v>16</v>
      </c>
      <c r="C75" s="180">
        <v>83</v>
      </c>
      <c r="D75" s="181">
        <v>57</v>
      </c>
      <c r="E75" s="361" t="e">
        <v>#REF!</v>
      </c>
      <c r="F75" s="181">
        <v>15</v>
      </c>
      <c r="G75" s="361" t="e">
        <v>#REF!</v>
      </c>
      <c r="H75" s="362" t="e">
        <v>#REF!</v>
      </c>
      <c r="I75" s="181">
        <v>0</v>
      </c>
      <c r="J75" s="361" t="e">
        <v>#REF!</v>
      </c>
      <c r="K75" s="362" t="e">
        <v>#REF!</v>
      </c>
      <c r="L75" s="181">
        <v>1</v>
      </c>
      <c r="M75" s="181">
        <v>6</v>
      </c>
      <c r="N75" s="361" t="e">
        <v>#REF!</v>
      </c>
      <c r="O75" s="362" t="e">
        <v>#REF!</v>
      </c>
      <c r="P75" s="182">
        <v>0</v>
      </c>
      <c r="Q75" s="343" t="e">
        <v>#REF!</v>
      </c>
      <c r="R75" s="342" t="e">
        <v>#REF!</v>
      </c>
    </row>
    <row r="76" spans="1:52" ht="12.75" thickBot="1" x14ac:dyDescent="0.25">
      <c r="A76" s="14">
        <v>15</v>
      </c>
      <c r="B76" s="15" t="s">
        <v>17</v>
      </c>
      <c r="C76" s="183">
        <v>233</v>
      </c>
      <c r="D76" s="184">
        <v>184</v>
      </c>
      <c r="E76" s="365" t="e">
        <v>#REF!</v>
      </c>
      <c r="F76" s="184">
        <v>32</v>
      </c>
      <c r="G76" s="365" t="e">
        <v>#REF!</v>
      </c>
      <c r="H76" s="366" t="e">
        <v>#REF!</v>
      </c>
      <c r="I76" s="184">
        <v>11</v>
      </c>
      <c r="J76" s="365" t="e">
        <v>#REF!</v>
      </c>
      <c r="K76" s="366" t="e">
        <v>#REF!</v>
      </c>
      <c r="L76" s="184">
        <v>4</v>
      </c>
      <c r="M76" s="184">
        <v>2</v>
      </c>
      <c r="N76" s="365" t="e">
        <v>#REF!</v>
      </c>
      <c r="O76" s="366" t="e">
        <v>#REF!</v>
      </c>
      <c r="P76" s="185">
        <v>0</v>
      </c>
      <c r="Q76" s="359" t="e">
        <v>#REF!</v>
      </c>
      <c r="R76" s="351" t="e">
        <v>#REF!</v>
      </c>
    </row>
    <row r="77" spans="1:52" s="20" customFormat="1" ht="25.5" customHeight="1" thickBot="1" x14ac:dyDescent="0.25">
      <c r="A77" s="16"/>
      <c r="B77" s="168" t="s">
        <v>101</v>
      </c>
      <c r="C77" s="217">
        <v>1431</v>
      </c>
      <c r="D77" s="21">
        <v>1084</v>
      </c>
      <c r="E77" s="23" t="e">
        <v>#REF!</v>
      </c>
      <c r="F77" s="21">
        <v>261</v>
      </c>
      <c r="G77" s="22" t="e">
        <v>#REF!</v>
      </c>
      <c r="H77" s="349" t="e">
        <v>#REF!</v>
      </c>
      <c r="I77" s="21">
        <v>29</v>
      </c>
      <c r="J77" s="22" t="e">
        <v>#REF!</v>
      </c>
      <c r="K77" s="349" t="e">
        <v>#REF!</v>
      </c>
      <c r="L77" s="353">
        <v>18</v>
      </c>
      <c r="M77" s="21">
        <v>32</v>
      </c>
      <c r="N77" s="22" t="e">
        <v>#REF!</v>
      </c>
      <c r="O77" s="349" t="e">
        <v>#REF!</v>
      </c>
      <c r="P77" s="21">
        <v>1</v>
      </c>
      <c r="Q77" s="22" t="e">
        <v>#REF!</v>
      </c>
      <c r="R77" s="349" t="s">
        <v>174</v>
      </c>
      <c r="S77" s="348"/>
      <c r="T77" s="348"/>
      <c r="U77" s="348"/>
      <c r="W77" s="3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82" spans="1:52" s="5" customFormat="1" ht="35.25" customHeight="1" thickBot="1" x14ac:dyDescent="0.25">
      <c r="A82" s="431" t="s">
        <v>177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1"/>
      <c r="O82" s="431"/>
      <c r="P82" s="431"/>
      <c r="W82" s="3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s="5" customFormat="1" ht="89.25" customHeight="1" thickBot="1" x14ac:dyDescent="0.25">
      <c r="A83" s="6" t="s">
        <v>1</v>
      </c>
      <c r="B83" s="7" t="s">
        <v>2</v>
      </c>
      <c r="C83" s="50" t="s">
        <v>161</v>
      </c>
      <c r="D83" s="8" t="s">
        <v>162</v>
      </c>
      <c r="E83" s="357" t="s">
        <v>163</v>
      </c>
      <c r="F83" s="360" t="s">
        <v>164</v>
      </c>
      <c r="G83" s="355" t="s">
        <v>163</v>
      </c>
      <c r="H83" s="357" t="s">
        <v>165</v>
      </c>
      <c r="I83" s="360" t="s">
        <v>179</v>
      </c>
      <c r="J83" s="355" t="s">
        <v>163</v>
      </c>
      <c r="K83" s="9" t="s">
        <v>166</v>
      </c>
      <c r="L83" s="352" t="s">
        <v>180</v>
      </c>
      <c r="M83" s="8" t="s">
        <v>167</v>
      </c>
      <c r="N83" s="339" t="s">
        <v>163</v>
      </c>
      <c r="O83" s="9" t="s">
        <v>168</v>
      </c>
      <c r="P83" s="8" t="s">
        <v>169</v>
      </c>
      <c r="Q83" s="339" t="s">
        <v>163</v>
      </c>
      <c r="R83" s="9" t="s">
        <v>170</v>
      </c>
      <c r="W83" s="3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5" customHeight="1" x14ac:dyDescent="0.2">
      <c r="A84" s="10">
        <v>1</v>
      </c>
      <c r="B84" s="11" t="s">
        <v>3</v>
      </c>
      <c r="C84" s="175">
        <v>112</v>
      </c>
      <c r="D84" s="176">
        <v>59</v>
      </c>
      <c r="E84" s="363" t="e">
        <v>#REF!</v>
      </c>
      <c r="F84" s="176">
        <v>42</v>
      </c>
      <c r="G84" s="363" t="e">
        <v>#REF!</v>
      </c>
      <c r="H84" s="364" t="e">
        <v>#REF!</v>
      </c>
      <c r="I84" s="176">
        <v>5</v>
      </c>
      <c r="J84" s="363" t="e">
        <v>#REF!</v>
      </c>
      <c r="K84" s="364" t="e">
        <v>#REF!</v>
      </c>
      <c r="L84" s="364">
        <v>0</v>
      </c>
      <c r="M84" s="363">
        <v>6</v>
      </c>
      <c r="N84" s="363" t="e">
        <v>#REF!</v>
      </c>
      <c r="O84" s="364" t="e">
        <v>#REF!</v>
      </c>
      <c r="P84" s="367">
        <v>0</v>
      </c>
      <c r="Q84" s="358" t="e">
        <v>#REF!</v>
      </c>
      <c r="R84" s="350" t="e">
        <v>#REF!</v>
      </c>
    </row>
    <row r="85" spans="1:52" ht="12.75" customHeight="1" x14ac:dyDescent="0.2">
      <c r="A85" s="12">
        <v>2</v>
      </c>
      <c r="B85" s="13" t="s">
        <v>4</v>
      </c>
      <c r="C85" s="180">
        <v>84</v>
      </c>
      <c r="D85" s="181">
        <v>45</v>
      </c>
      <c r="E85" s="361" t="e">
        <v>#REF!</v>
      </c>
      <c r="F85" s="181">
        <v>20</v>
      </c>
      <c r="G85" s="361" t="e">
        <v>#REF!</v>
      </c>
      <c r="H85" s="362" t="e">
        <v>#REF!</v>
      </c>
      <c r="I85" s="181">
        <v>0</v>
      </c>
      <c r="J85" s="361" t="e">
        <v>#REF!</v>
      </c>
      <c r="K85" s="362" t="e">
        <v>#REF!</v>
      </c>
      <c r="L85" s="362">
        <v>0</v>
      </c>
      <c r="M85" s="361">
        <v>14</v>
      </c>
      <c r="N85" s="361" t="e">
        <v>#REF!</v>
      </c>
      <c r="O85" s="362" t="e">
        <v>#REF!</v>
      </c>
      <c r="P85" s="368">
        <v>5</v>
      </c>
      <c r="Q85" s="343" t="e">
        <v>#REF!</v>
      </c>
      <c r="R85" s="342" t="e">
        <v>#REF!</v>
      </c>
    </row>
    <row r="86" spans="1:52" x14ac:dyDescent="0.2">
      <c r="A86" s="12">
        <v>3</v>
      </c>
      <c r="B86" s="13" t="s">
        <v>5</v>
      </c>
      <c r="C86" s="180">
        <v>78</v>
      </c>
      <c r="D86" s="181">
        <v>35</v>
      </c>
      <c r="E86" s="361" t="e">
        <v>#REF!</v>
      </c>
      <c r="F86" s="181">
        <v>26</v>
      </c>
      <c r="G86" s="361" t="e">
        <v>#REF!</v>
      </c>
      <c r="H86" s="362" t="e">
        <v>#REF!</v>
      </c>
      <c r="I86" s="181">
        <v>5</v>
      </c>
      <c r="J86" s="361" t="e">
        <v>#REF!</v>
      </c>
      <c r="K86" s="362" t="e">
        <v>#REF!</v>
      </c>
      <c r="L86" s="362">
        <v>0</v>
      </c>
      <c r="M86" s="361">
        <v>8</v>
      </c>
      <c r="N86" s="361" t="e">
        <v>#REF!</v>
      </c>
      <c r="O86" s="362" t="e">
        <v>#REF!</v>
      </c>
      <c r="P86" s="368">
        <v>4</v>
      </c>
      <c r="Q86" s="343" t="e">
        <v>#REF!</v>
      </c>
      <c r="R86" s="342" t="e">
        <v>#REF!</v>
      </c>
    </row>
    <row r="87" spans="1:52" x14ac:dyDescent="0.2">
      <c r="A87" s="12">
        <v>4</v>
      </c>
      <c r="B87" s="13" t="s">
        <v>6</v>
      </c>
      <c r="C87" s="180">
        <v>39</v>
      </c>
      <c r="D87" s="181">
        <v>15</v>
      </c>
      <c r="E87" s="361" t="e">
        <v>#REF!</v>
      </c>
      <c r="F87" s="181">
        <v>13</v>
      </c>
      <c r="G87" s="361" t="e">
        <v>#REF!</v>
      </c>
      <c r="H87" s="362" t="e">
        <v>#REF!</v>
      </c>
      <c r="I87" s="181">
        <v>3</v>
      </c>
      <c r="J87" s="361" t="e">
        <v>#REF!</v>
      </c>
      <c r="K87" s="362" t="e">
        <v>#REF!</v>
      </c>
      <c r="L87" s="362">
        <v>0</v>
      </c>
      <c r="M87" s="361">
        <v>4</v>
      </c>
      <c r="N87" s="361" t="e">
        <v>#REF!</v>
      </c>
      <c r="O87" s="362" t="e">
        <v>#REF!</v>
      </c>
      <c r="P87" s="368">
        <v>4</v>
      </c>
      <c r="Q87" s="343" t="e">
        <v>#REF!</v>
      </c>
      <c r="R87" s="342" t="e">
        <v>#REF!</v>
      </c>
    </row>
    <row r="88" spans="1:52" x14ac:dyDescent="0.2">
      <c r="A88" s="12">
        <v>5</v>
      </c>
      <c r="B88" s="13" t="s">
        <v>7</v>
      </c>
      <c r="C88" s="180">
        <v>60</v>
      </c>
      <c r="D88" s="181">
        <v>37</v>
      </c>
      <c r="E88" s="361" t="e">
        <v>#REF!</v>
      </c>
      <c r="F88" s="181">
        <v>13</v>
      </c>
      <c r="G88" s="361" t="e">
        <v>#REF!</v>
      </c>
      <c r="H88" s="362" t="e">
        <v>#REF!</v>
      </c>
      <c r="I88" s="181">
        <v>0</v>
      </c>
      <c r="J88" s="361" t="e">
        <v>#REF!</v>
      </c>
      <c r="K88" s="362" t="e">
        <v>#REF!</v>
      </c>
      <c r="L88" s="362">
        <v>0</v>
      </c>
      <c r="M88" s="361">
        <v>8</v>
      </c>
      <c r="N88" s="361" t="e">
        <v>#REF!</v>
      </c>
      <c r="O88" s="362" t="e">
        <v>#REF!</v>
      </c>
      <c r="P88" s="368">
        <v>2</v>
      </c>
      <c r="Q88" s="343" t="e">
        <v>#REF!</v>
      </c>
      <c r="R88" s="342" t="e">
        <v>#REF!</v>
      </c>
    </row>
    <row r="89" spans="1:52" ht="20.25" customHeight="1" x14ac:dyDescent="0.2">
      <c r="A89" s="12">
        <v>6</v>
      </c>
      <c r="B89" s="13" t="s">
        <v>8</v>
      </c>
      <c r="C89" s="180">
        <v>22</v>
      </c>
      <c r="D89" s="181">
        <v>13</v>
      </c>
      <c r="E89" s="361" t="e">
        <v>#REF!</v>
      </c>
      <c r="F89" s="181">
        <v>4</v>
      </c>
      <c r="G89" s="361" t="e">
        <v>#REF!</v>
      </c>
      <c r="H89" s="362" t="e">
        <v>#REF!</v>
      </c>
      <c r="I89" s="181">
        <v>0</v>
      </c>
      <c r="J89" s="361" t="e">
        <v>#REF!</v>
      </c>
      <c r="K89" s="362" t="e">
        <v>#REF!</v>
      </c>
      <c r="L89" s="362">
        <v>0</v>
      </c>
      <c r="M89" s="361">
        <v>2</v>
      </c>
      <c r="N89" s="361" t="e">
        <v>#REF!</v>
      </c>
      <c r="O89" s="362" t="e">
        <v>#REF!</v>
      </c>
      <c r="P89" s="368">
        <v>3</v>
      </c>
      <c r="Q89" s="343" t="e">
        <v>#REF!</v>
      </c>
      <c r="R89" s="342" t="e">
        <v>#REF!</v>
      </c>
    </row>
    <row r="90" spans="1:52" x14ac:dyDescent="0.2">
      <c r="A90" s="12">
        <v>7</v>
      </c>
      <c r="B90" s="13" t="s">
        <v>9</v>
      </c>
      <c r="C90" s="180">
        <v>48</v>
      </c>
      <c r="D90" s="181">
        <v>35</v>
      </c>
      <c r="E90" s="361" t="e">
        <v>#REF!</v>
      </c>
      <c r="F90" s="181">
        <v>5</v>
      </c>
      <c r="G90" s="361" t="e">
        <v>#REF!</v>
      </c>
      <c r="H90" s="362" t="e">
        <v>#REF!</v>
      </c>
      <c r="I90" s="181">
        <v>0</v>
      </c>
      <c r="J90" s="361" t="e">
        <v>#REF!</v>
      </c>
      <c r="K90" s="362" t="e">
        <v>#REF!</v>
      </c>
      <c r="L90" s="362">
        <v>0</v>
      </c>
      <c r="M90" s="361">
        <v>8</v>
      </c>
      <c r="N90" s="361" t="e">
        <v>#REF!</v>
      </c>
      <c r="O90" s="362" t="e">
        <v>#REF!</v>
      </c>
      <c r="P90" s="368">
        <v>1</v>
      </c>
      <c r="Q90" s="343" t="e">
        <v>#REF!</v>
      </c>
      <c r="R90" s="342" t="e">
        <v>#REF!</v>
      </c>
    </row>
    <row r="91" spans="1:52" x14ac:dyDescent="0.2">
      <c r="A91" s="12">
        <v>8</v>
      </c>
      <c r="B91" s="13" t="s">
        <v>10</v>
      </c>
      <c r="C91" s="180">
        <v>30</v>
      </c>
      <c r="D91" s="181">
        <v>17</v>
      </c>
      <c r="E91" s="361" t="e">
        <v>#REF!</v>
      </c>
      <c r="F91" s="181">
        <v>8</v>
      </c>
      <c r="G91" s="361" t="e">
        <v>#REF!</v>
      </c>
      <c r="H91" s="362" t="e">
        <v>#REF!</v>
      </c>
      <c r="I91" s="181">
        <v>0</v>
      </c>
      <c r="J91" s="361" t="e">
        <v>#REF!</v>
      </c>
      <c r="K91" s="362" t="e">
        <v>#REF!</v>
      </c>
      <c r="L91" s="362">
        <v>0</v>
      </c>
      <c r="M91" s="361">
        <v>5</v>
      </c>
      <c r="N91" s="361" t="e">
        <v>#REF!</v>
      </c>
      <c r="O91" s="362" t="e">
        <v>#REF!</v>
      </c>
      <c r="P91" s="368">
        <v>0</v>
      </c>
      <c r="Q91" s="343" t="e">
        <v>#REF!</v>
      </c>
      <c r="R91" s="342" t="e">
        <v>#REF!</v>
      </c>
    </row>
    <row r="92" spans="1:52" x14ac:dyDescent="0.2">
      <c r="A92" s="12">
        <v>9</v>
      </c>
      <c r="B92" s="13" t="s">
        <v>11</v>
      </c>
      <c r="C92" s="180">
        <v>70</v>
      </c>
      <c r="D92" s="181">
        <v>45</v>
      </c>
      <c r="E92" s="361" t="e">
        <v>#REF!</v>
      </c>
      <c r="F92" s="181">
        <v>20</v>
      </c>
      <c r="G92" s="361" t="e">
        <v>#REF!</v>
      </c>
      <c r="H92" s="362" t="e">
        <v>#REF!</v>
      </c>
      <c r="I92" s="181">
        <v>2</v>
      </c>
      <c r="J92" s="361" t="e">
        <v>#REF!</v>
      </c>
      <c r="K92" s="362" t="e">
        <v>#REF!</v>
      </c>
      <c r="L92" s="362">
        <v>0</v>
      </c>
      <c r="M92" s="361">
        <v>0</v>
      </c>
      <c r="N92" s="361" t="e">
        <v>#REF!</v>
      </c>
      <c r="O92" s="362" t="e">
        <v>#REF!</v>
      </c>
      <c r="P92" s="368">
        <v>3</v>
      </c>
      <c r="Q92" s="343" t="e">
        <v>#REF!</v>
      </c>
      <c r="R92" s="342" t="e">
        <v>#REF!</v>
      </c>
    </row>
    <row r="93" spans="1:52" x14ac:dyDescent="0.2">
      <c r="A93" s="12">
        <v>10</v>
      </c>
      <c r="B93" s="13" t="s">
        <v>12</v>
      </c>
      <c r="C93" s="180">
        <v>106</v>
      </c>
      <c r="D93" s="181">
        <v>59</v>
      </c>
      <c r="E93" s="361" t="e">
        <v>#REF!</v>
      </c>
      <c r="F93" s="181">
        <v>35</v>
      </c>
      <c r="G93" s="361" t="e">
        <v>#REF!</v>
      </c>
      <c r="H93" s="362" t="e">
        <v>#REF!</v>
      </c>
      <c r="I93" s="181">
        <v>0</v>
      </c>
      <c r="J93" s="361" t="e">
        <v>#REF!</v>
      </c>
      <c r="K93" s="362" t="e">
        <v>#REF!</v>
      </c>
      <c r="L93" s="362">
        <v>0</v>
      </c>
      <c r="M93" s="361">
        <v>9</v>
      </c>
      <c r="N93" s="361" t="e">
        <v>#REF!</v>
      </c>
      <c r="O93" s="362" t="e">
        <v>#REF!</v>
      </c>
      <c r="P93" s="368">
        <v>3</v>
      </c>
      <c r="Q93" s="343" t="e">
        <v>#REF!</v>
      </c>
      <c r="R93" s="342" t="e">
        <v>#REF!</v>
      </c>
    </row>
    <row r="94" spans="1:52" ht="20.25" customHeight="1" x14ac:dyDescent="0.2">
      <c r="A94" s="12">
        <v>11</v>
      </c>
      <c r="B94" s="13" t="s">
        <v>13</v>
      </c>
      <c r="C94" s="180">
        <v>95</v>
      </c>
      <c r="D94" s="181">
        <v>58</v>
      </c>
      <c r="E94" s="361" t="e">
        <v>#REF!</v>
      </c>
      <c r="F94" s="181">
        <v>22</v>
      </c>
      <c r="G94" s="361" t="e">
        <v>#REF!</v>
      </c>
      <c r="H94" s="362" t="e">
        <v>#REF!</v>
      </c>
      <c r="I94" s="181">
        <v>2</v>
      </c>
      <c r="J94" s="361" t="e">
        <v>#REF!</v>
      </c>
      <c r="K94" s="362" t="e">
        <v>#REF!</v>
      </c>
      <c r="L94" s="362">
        <v>0</v>
      </c>
      <c r="M94" s="361">
        <v>11</v>
      </c>
      <c r="N94" s="361" t="e">
        <v>#REF!</v>
      </c>
      <c r="O94" s="362" t="e">
        <v>#REF!</v>
      </c>
      <c r="P94" s="368">
        <v>2</v>
      </c>
      <c r="Q94" s="343" t="e">
        <v>#REF!</v>
      </c>
      <c r="R94" s="342" t="e">
        <v>#REF!</v>
      </c>
    </row>
    <row r="95" spans="1:52" x14ac:dyDescent="0.2">
      <c r="A95" s="12">
        <v>12</v>
      </c>
      <c r="B95" s="13" t="s">
        <v>14</v>
      </c>
      <c r="C95" s="180">
        <v>108</v>
      </c>
      <c r="D95" s="181">
        <v>58</v>
      </c>
      <c r="E95" s="361" t="e">
        <v>#REF!</v>
      </c>
      <c r="F95" s="181">
        <v>25</v>
      </c>
      <c r="G95" s="361" t="e">
        <v>#REF!</v>
      </c>
      <c r="H95" s="362" t="e">
        <v>#REF!</v>
      </c>
      <c r="I95" s="181">
        <v>7</v>
      </c>
      <c r="J95" s="361" t="e">
        <v>#REF!</v>
      </c>
      <c r="K95" s="362" t="e">
        <v>#REF!</v>
      </c>
      <c r="L95" s="362">
        <v>1</v>
      </c>
      <c r="M95" s="361">
        <v>17</v>
      </c>
      <c r="N95" s="361" t="e">
        <v>#REF!</v>
      </c>
      <c r="O95" s="362" t="e">
        <v>#REF!</v>
      </c>
      <c r="P95" s="368">
        <v>0</v>
      </c>
      <c r="Q95" s="343" t="e">
        <v>#REF!</v>
      </c>
      <c r="R95" s="342" t="e">
        <v>#REF!</v>
      </c>
    </row>
    <row r="96" spans="1:52" x14ac:dyDescent="0.2">
      <c r="A96" s="12">
        <v>13</v>
      </c>
      <c r="B96" s="13" t="s">
        <v>15</v>
      </c>
      <c r="C96" s="180">
        <v>75</v>
      </c>
      <c r="D96" s="181">
        <v>44</v>
      </c>
      <c r="E96" s="361" t="e">
        <v>#REF!</v>
      </c>
      <c r="F96" s="181">
        <v>11</v>
      </c>
      <c r="G96" s="361" t="e">
        <v>#REF!</v>
      </c>
      <c r="H96" s="362" t="e">
        <v>#REF!</v>
      </c>
      <c r="I96" s="181">
        <v>5</v>
      </c>
      <c r="J96" s="361" t="e">
        <v>#REF!</v>
      </c>
      <c r="K96" s="362" t="e">
        <v>#REF!</v>
      </c>
      <c r="L96" s="362">
        <v>0</v>
      </c>
      <c r="M96" s="361">
        <v>12</v>
      </c>
      <c r="N96" s="361" t="e">
        <v>#REF!</v>
      </c>
      <c r="O96" s="362" t="e">
        <v>#REF!</v>
      </c>
      <c r="P96" s="368">
        <v>3</v>
      </c>
      <c r="Q96" s="343" t="e">
        <v>#REF!</v>
      </c>
      <c r="R96" s="342" t="e">
        <v>#REF!</v>
      </c>
    </row>
    <row r="97" spans="1:52" x14ac:dyDescent="0.2">
      <c r="A97" s="12">
        <v>14</v>
      </c>
      <c r="B97" s="13" t="s">
        <v>16</v>
      </c>
      <c r="C97" s="180">
        <v>51</v>
      </c>
      <c r="D97" s="181">
        <v>31</v>
      </c>
      <c r="E97" s="361" t="e">
        <v>#REF!</v>
      </c>
      <c r="F97" s="181">
        <v>6</v>
      </c>
      <c r="G97" s="361" t="e">
        <v>#REF!</v>
      </c>
      <c r="H97" s="362" t="e">
        <v>#REF!</v>
      </c>
      <c r="I97" s="181">
        <v>0</v>
      </c>
      <c r="J97" s="361" t="e">
        <v>#REF!</v>
      </c>
      <c r="K97" s="362" t="e">
        <v>#REF!</v>
      </c>
      <c r="L97" s="362">
        <v>1</v>
      </c>
      <c r="M97" s="361">
        <v>5</v>
      </c>
      <c r="N97" s="361" t="e">
        <v>#REF!</v>
      </c>
      <c r="O97" s="362" t="e">
        <v>#REF!</v>
      </c>
      <c r="P97" s="368">
        <v>0</v>
      </c>
      <c r="Q97" s="343" t="e">
        <v>#REF!</v>
      </c>
      <c r="R97" s="342" t="e">
        <v>#REF!</v>
      </c>
    </row>
    <row r="98" spans="1:52" ht="12.75" thickBot="1" x14ac:dyDescent="0.25">
      <c r="A98" s="14">
        <v>15</v>
      </c>
      <c r="B98" s="15" t="s">
        <v>17</v>
      </c>
      <c r="C98" s="183">
        <v>146</v>
      </c>
      <c r="D98" s="184">
        <v>95</v>
      </c>
      <c r="E98" s="365" t="e">
        <v>#REF!</v>
      </c>
      <c r="F98" s="184">
        <v>27</v>
      </c>
      <c r="G98" s="365" t="e">
        <v>#REF!</v>
      </c>
      <c r="H98" s="366" t="e">
        <v>#REF!</v>
      </c>
      <c r="I98" s="184">
        <v>10</v>
      </c>
      <c r="J98" s="365" t="e">
        <v>#REF!</v>
      </c>
      <c r="K98" s="366" t="e">
        <v>#REF!</v>
      </c>
      <c r="L98" s="366">
        <v>0</v>
      </c>
      <c r="M98" s="365">
        <v>14</v>
      </c>
      <c r="N98" s="365" t="e">
        <v>#REF!</v>
      </c>
      <c r="O98" s="366" t="e">
        <v>#REF!</v>
      </c>
      <c r="P98" s="369">
        <v>0</v>
      </c>
      <c r="Q98" s="359" t="e">
        <v>#REF!</v>
      </c>
      <c r="R98" s="351" t="e">
        <v>#REF!</v>
      </c>
    </row>
    <row r="99" spans="1:52" s="20" customFormat="1" ht="25.5" customHeight="1" thickBot="1" x14ac:dyDescent="0.25">
      <c r="A99" s="16"/>
      <c r="B99" s="168" t="s">
        <v>101</v>
      </c>
      <c r="C99" s="217">
        <v>1124</v>
      </c>
      <c r="D99" s="217">
        <v>646</v>
      </c>
      <c r="E99" s="217" t="e">
        <v>#REF!</v>
      </c>
      <c r="F99" s="217">
        <v>277</v>
      </c>
      <c r="G99" s="217" t="e">
        <v>#REF!</v>
      </c>
      <c r="H99" s="217" t="e">
        <v>#REF!</v>
      </c>
      <c r="I99" s="217">
        <v>39</v>
      </c>
      <c r="J99" s="217" t="e">
        <v>#REF!</v>
      </c>
      <c r="K99" s="217" t="e">
        <v>#REF!</v>
      </c>
      <c r="L99" s="217">
        <v>2</v>
      </c>
      <c r="M99" s="217">
        <v>123</v>
      </c>
      <c r="N99" s="217" t="e">
        <v>#REF!</v>
      </c>
      <c r="O99" s="217" t="e">
        <v>#REF!</v>
      </c>
      <c r="P99" s="17">
        <v>30</v>
      </c>
      <c r="Q99" s="22" t="e">
        <v>#REF!</v>
      </c>
      <c r="R99" s="349" t="s">
        <v>174</v>
      </c>
      <c r="S99" s="348"/>
      <c r="T99" s="348"/>
      <c r="U99" s="348"/>
      <c r="W99" s="3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2" spans="1:52" s="5" customFormat="1" ht="31.5" customHeight="1" thickBot="1" x14ac:dyDescent="0.25">
      <c r="A102" s="429" t="s">
        <v>178</v>
      </c>
      <c r="B102" s="429"/>
      <c r="C102" s="429"/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  <c r="N102" s="429"/>
      <c r="O102" s="429"/>
      <c r="P102" s="429"/>
      <c r="W102" s="3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s="5" customFormat="1" ht="88.5" customHeight="1" thickBot="1" x14ac:dyDescent="0.25">
      <c r="A103" s="6" t="s">
        <v>1</v>
      </c>
      <c r="B103" s="7" t="s">
        <v>2</v>
      </c>
      <c r="C103" s="50" t="s">
        <v>161</v>
      </c>
      <c r="D103" s="8" t="s">
        <v>162</v>
      </c>
      <c r="E103" s="357" t="s">
        <v>163</v>
      </c>
      <c r="F103" s="360" t="s">
        <v>164</v>
      </c>
      <c r="G103" s="355" t="s">
        <v>163</v>
      </c>
      <c r="H103" s="357" t="s">
        <v>165</v>
      </c>
      <c r="I103" s="360" t="s">
        <v>179</v>
      </c>
      <c r="J103" s="355" t="s">
        <v>163</v>
      </c>
      <c r="K103" s="9" t="s">
        <v>166</v>
      </c>
      <c r="L103" s="352" t="s">
        <v>180</v>
      </c>
      <c r="M103" s="8" t="s">
        <v>167</v>
      </c>
      <c r="N103" s="339" t="s">
        <v>163</v>
      </c>
      <c r="O103" s="9" t="s">
        <v>168</v>
      </c>
      <c r="P103" s="8" t="s">
        <v>169</v>
      </c>
      <c r="Q103" s="339" t="s">
        <v>163</v>
      </c>
      <c r="R103" s="9" t="s">
        <v>170</v>
      </c>
      <c r="W103" s="3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5" customHeight="1" x14ac:dyDescent="0.2">
      <c r="A104" s="10">
        <v>1</v>
      </c>
      <c r="B104" s="11" t="s">
        <v>3</v>
      </c>
      <c r="C104" s="175">
        <v>58</v>
      </c>
      <c r="D104" s="176">
        <v>23</v>
      </c>
      <c r="E104" s="363" t="e">
        <v>#REF!</v>
      </c>
      <c r="F104" s="176">
        <v>15</v>
      </c>
      <c r="G104" s="363" t="e">
        <v>#REF!</v>
      </c>
      <c r="H104" s="364" t="e">
        <v>#REF!</v>
      </c>
      <c r="I104" s="176">
        <v>0</v>
      </c>
      <c r="J104" s="363" t="e">
        <v>#REF!</v>
      </c>
      <c r="K104" s="364" t="e">
        <v>#REF!</v>
      </c>
      <c r="L104" s="176">
        <v>0</v>
      </c>
      <c r="M104" s="176">
        <v>2</v>
      </c>
      <c r="N104" s="363" t="e">
        <v>#REF!</v>
      </c>
      <c r="O104" s="364" t="e">
        <v>#REF!</v>
      </c>
      <c r="P104" s="177">
        <v>18</v>
      </c>
      <c r="Q104" s="358" t="e">
        <v>#REF!</v>
      </c>
      <c r="R104" s="350" t="e">
        <v>#REF!</v>
      </c>
    </row>
    <row r="105" spans="1:52" ht="12.75" customHeight="1" x14ac:dyDescent="0.2">
      <c r="A105" s="12">
        <v>2</v>
      </c>
      <c r="B105" s="13" t="s">
        <v>4</v>
      </c>
      <c r="C105" s="180">
        <v>44</v>
      </c>
      <c r="D105" s="181">
        <v>10</v>
      </c>
      <c r="E105" s="361" t="e">
        <v>#REF!</v>
      </c>
      <c r="F105" s="181">
        <v>15</v>
      </c>
      <c r="G105" s="361" t="e">
        <v>#REF!</v>
      </c>
      <c r="H105" s="362" t="e">
        <v>#REF!</v>
      </c>
      <c r="I105" s="181">
        <v>1</v>
      </c>
      <c r="J105" s="361" t="e">
        <v>#REF!</v>
      </c>
      <c r="K105" s="362" t="e">
        <v>#REF!</v>
      </c>
      <c r="L105" s="181">
        <v>0</v>
      </c>
      <c r="M105" s="181">
        <v>2</v>
      </c>
      <c r="N105" s="361" t="e">
        <v>#REF!</v>
      </c>
      <c r="O105" s="362" t="e">
        <v>#REF!</v>
      </c>
      <c r="P105" s="182">
        <v>16</v>
      </c>
      <c r="Q105" s="343" t="e">
        <v>#REF!</v>
      </c>
      <c r="R105" s="342" t="e">
        <v>#REF!</v>
      </c>
    </row>
    <row r="106" spans="1:52" x14ac:dyDescent="0.2">
      <c r="A106" s="12">
        <v>3</v>
      </c>
      <c r="B106" s="13" t="s">
        <v>5</v>
      </c>
      <c r="C106" s="180">
        <v>54</v>
      </c>
      <c r="D106" s="181">
        <v>5</v>
      </c>
      <c r="E106" s="361" t="e">
        <v>#REF!</v>
      </c>
      <c r="F106" s="181">
        <v>9</v>
      </c>
      <c r="G106" s="361" t="e">
        <v>#REF!</v>
      </c>
      <c r="H106" s="362" t="e">
        <v>#REF!</v>
      </c>
      <c r="I106" s="181">
        <v>0</v>
      </c>
      <c r="J106" s="361" t="e">
        <v>#REF!</v>
      </c>
      <c r="K106" s="362" t="e">
        <v>#REF!</v>
      </c>
      <c r="L106" s="181">
        <v>0</v>
      </c>
      <c r="M106" s="181">
        <v>1</v>
      </c>
      <c r="N106" s="361" t="e">
        <v>#REF!</v>
      </c>
      <c r="O106" s="362" t="e">
        <v>#REF!</v>
      </c>
      <c r="P106" s="182">
        <v>39</v>
      </c>
      <c r="Q106" s="343" t="e">
        <v>#REF!</v>
      </c>
      <c r="R106" s="342" t="e">
        <v>#REF!</v>
      </c>
    </row>
    <row r="107" spans="1:52" x14ac:dyDescent="0.2">
      <c r="A107" s="12">
        <v>4</v>
      </c>
      <c r="B107" s="13" t="s">
        <v>6</v>
      </c>
      <c r="C107" s="180">
        <v>19</v>
      </c>
      <c r="D107" s="181">
        <v>2</v>
      </c>
      <c r="E107" s="361" t="e">
        <v>#REF!</v>
      </c>
      <c r="F107" s="181">
        <v>2</v>
      </c>
      <c r="G107" s="361" t="e">
        <v>#REF!</v>
      </c>
      <c r="H107" s="362" t="e">
        <v>#REF!</v>
      </c>
      <c r="I107" s="181">
        <v>0</v>
      </c>
      <c r="J107" s="361" t="e">
        <v>#REF!</v>
      </c>
      <c r="K107" s="362" t="e">
        <v>#REF!</v>
      </c>
      <c r="L107" s="181">
        <v>0</v>
      </c>
      <c r="M107" s="181">
        <v>9</v>
      </c>
      <c r="N107" s="361" t="e">
        <v>#REF!</v>
      </c>
      <c r="O107" s="362" t="e">
        <v>#REF!</v>
      </c>
      <c r="P107" s="182">
        <v>6</v>
      </c>
      <c r="Q107" s="343" t="e">
        <v>#REF!</v>
      </c>
      <c r="R107" s="342" t="e">
        <v>#REF!</v>
      </c>
    </row>
    <row r="108" spans="1:52" x14ac:dyDescent="0.2">
      <c r="A108" s="12">
        <v>5</v>
      </c>
      <c r="B108" s="13" t="s">
        <v>7</v>
      </c>
      <c r="C108" s="180">
        <v>11</v>
      </c>
      <c r="D108" s="181">
        <v>2</v>
      </c>
      <c r="E108" s="361" t="e">
        <v>#REF!</v>
      </c>
      <c r="F108" s="181">
        <v>2</v>
      </c>
      <c r="G108" s="361" t="e">
        <v>#REF!</v>
      </c>
      <c r="H108" s="362" t="e">
        <v>#REF!</v>
      </c>
      <c r="I108" s="181">
        <v>0</v>
      </c>
      <c r="J108" s="361" t="e">
        <v>#REF!</v>
      </c>
      <c r="K108" s="362" t="e">
        <v>#REF!</v>
      </c>
      <c r="L108" s="181">
        <v>0</v>
      </c>
      <c r="M108" s="181">
        <v>1</v>
      </c>
      <c r="N108" s="361" t="e">
        <v>#REF!</v>
      </c>
      <c r="O108" s="362" t="e">
        <v>#REF!</v>
      </c>
      <c r="P108" s="182">
        <v>6</v>
      </c>
      <c r="Q108" s="343" t="e">
        <v>#REF!</v>
      </c>
      <c r="R108" s="342" t="e">
        <v>#REF!</v>
      </c>
    </row>
    <row r="109" spans="1:52" ht="20.25" customHeight="1" x14ac:dyDescent="0.2">
      <c r="A109" s="12">
        <v>6</v>
      </c>
      <c r="B109" s="13" t="s">
        <v>8</v>
      </c>
      <c r="C109" s="180">
        <v>15</v>
      </c>
      <c r="D109" s="181">
        <v>4</v>
      </c>
      <c r="E109" s="361" t="e">
        <v>#REF!</v>
      </c>
      <c r="F109" s="181">
        <v>2</v>
      </c>
      <c r="G109" s="361" t="e">
        <v>#REF!</v>
      </c>
      <c r="H109" s="362" t="e">
        <v>#REF!</v>
      </c>
      <c r="I109" s="181">
        <v>0</v>
      </c>
      <c r="J109" s="361" t="e">
        <v>#REF!</v>
      </c>
      <c r="K109" s="362" t="e">
        <v>#REF!</v>
      </c>
      <c r="L109" s="181">
        <v>0</v>
      </c>
      <c r="M109" s="181">
        <v>1</v>
      </c>
      <c r="N109" s="361" t="e">
        <v>#REF!</v>
      </c>
      <c r="O109" s="362" t="e">
        <v>#REF!</v>
      </c>
      <c r="P109" s="182">
        <v>8</v>
      </c>
      <c r="Q109" s="343" t="e">
        <v>#REF!</v>
      </c>
      <c r="R109" s="342" t="e">
        <v>#REF!</v>
      </c>
    </row>
    <row r="110" spans="1:52" x14ac:dyDescent="0.2">
      <c r="A110" s="12">
        <v>7</v>
      </c>
      <c r="B110" s="13" t="s">
        <v>9</v>
      </c>
      <c r="C110" s="180">
        <v>26</v>
      </c>
      <c r="D110" s="181">
        <v>3</v>
      </c>
      <c r="E110" s="361" t="e">
        <v>#REF!</v>
      </c>
      <c r="F110" s="181">
        <v>5</v>
      </c>
      <c r="G110" s="361" t="e">
        <v>#REF!</v>
      </c>
      <c r="H110" s="362" t="e">
        <v>#REF!</v>
      </c>
      <c r="I110" s="181">
        <v>0</v>
      </c>
      <c r="J110" s="361" t="e">
        <v>#REF!</v>
      </c>
      <c r="K110" s="362" t="e">
        <v>#REF!</v>
      </c>
      <c r="L110" s="181">
        <v>0</v>
      </c>
      <c r="M110" s="181">
        <v>4</v>
      </c>
      <c r="N110" s="361" t="e">
        <v>#REF!</v>
      </c>
      <c r="O110" s="362" t="e">
        <v>#REF!</v>
      </c>
      <c r="P110" s="182">
        <v>14</v>
      </c>
      <c r="Q110" s="343" t="e">
        <v>#REF!</v>
      </c>
      <c r="R110" s="342" t="e">
        <v>#REF!</v>
      </c>
    </row>
    <row r="111" spans="1:52" x14ac:dyDescent="0.2">
      <c r="A111" s="12">
        <v>8</v>
      </c>
      <c r="B111" s="13" t="s">
        <v>10</v>
      </c>
      <c r="C111" s="180">
        <v>8</v>
      </c>
      <c r="D111" s="181">
        <v>2</v>
      </c>
      <c r="E111" s="361" t="e">
        <v>#REF!</v>
      </c>
      <c r="F111" s="181">
        <v>0</v>
      </c>
      <c r="G111" s="361" t="e">
        <v>#REF!</v>
      </c>
      <c r="H111" s="362" t="e">
        <v>#REF!</v>
      </c>
      <c r="I111" s="181">
        <v>0</v>
      </c>
      <c r="J111" s="361" t="e">
        <v>#REF!</v>
      </c>
      <c r="K111" s="362" t="e">
        <v>#REF!</v>
      </c>
      <c r="L111" s="181">
        <v>0</v>
      </c>
      <c r="M111" s="181">
        <v>2</v>
      </c>
      <c r="N111" s="361" t="e">
        <v>#REF!</v>
      </c>
      <c r="O111" s="362" t="e">
        <v>#REF!</v>
      </c>
      <c r="P111" s="182">
        <v>4</v>
      </c>
      <c r="Q111" s="343" t="e">
        <v>#REF!</v>
      </c>
      <c r="R111" s="342" t="e">
        <v>#REF!</v>
      </c>
    </row>
    <row r="112" spans="1:52" x14ac:dyDescent="0.2">
      <c r="A112" s="12">
        <v>9</v>
      </c>
      <c r="B112" s="13" t="s">
        <v>11</v>
      </c>
      <c r="C112" s="180">
        <v>29</v>
      </c>
      <c r="D112" s="181">
        <v>7</v>
      </c>
      <c r="E112" s="361" t="e">
        <v>#REF!</v>
      </c>
      <c r="F112" s="181">
        <v>15</v>
      </c>
      <c r="G112" s="361" t="e">
        <v>#REF!</v>
      </c>
      <c r="H112" s="362" t="e">
        <v>#REF!</v>
      </c>
      <c r="I112" s="181">
        <v>0</v>
      </c>
      <c r="J112" s="361" t="e">
        <v>#REF!</v>
      </c>
      <c r="K112" s="362" t="e">
        <v>#REF!</v>
      </c>
      <c r="L112" s="181">
        <v>0</v>
      </c>
      <c r="M112" s="181">
        <v>0</v>
      </c>
      <c r="N112" s="361" t="e">
        <v>#REF!</v>
      </c>
      <c r="O112" s="362" t="e">
        <v>#REF!</v>
      </c>
      <c r="P112" s="182">
        <v>7</v>
      </c>
      <c r="Q112" s="343" t="e">
        <v>#REF!</v>
      </c>
      <c r="R112" s="342" t="e">
        <v>#REF!</v>
      </c>
    </row>
    <row r="113" spans="1:52" x14ac:dyDescent="0.2">
      <c r="A113" s="12">
        <v>10</v>
      </c>
      <c r="B113" s="13" t="s">
        <v>12</v>
      </c>
      <c r="C113" s="180">
        <v>47</v>
      </c>
      <c r="D113" s="181">
        <v>24</v>
      </c>
      <c r="E113" s="361" t="e">
        <v>#REF!</v>
      </c>
      <c r="F113" s="181">
        <v>6</v>
      </c>
      <c r="G113" s="361" t="e">
        <v>#REF!</v>
      </c>
      <c r="H113" s="362" t="e">
        <v>#REF!</v>
      </c>
      <c r="I113" s="181">
        <v>0</v>
      </c>
      <c r="J113" s="361" t="e">
        <v>#REF!</v>
      </c>
      <c r="K113" s="362" t="e">
        <v>#REF!</v>
      </c>
      <c r="L113" s="181">
        <v>0</v>
      </c>
      <c r="M113" s="181">
        <v>0</v>
      </c>
      <c r="N113" s="361" t="e">
        <v>#REF!</v>
      </c>
      <c r="O113" s="362" t="e">
        <v>#REF!</v>
      </c>
      <c r="P113" s="182">
        <v>17</v>
      </c>
      <c r="Q113" s="343" t="e">
        <v>#REF!</v>
      </c>
      <c r="R113" s="342" t="e">
        <v>#REF!</v>
      </c>
    </row>
    <row r="114" spans="1:52" ht="20.25" customHeight="1" x14ac:dyDescent="0.2">
      <c r="A114" s="12">
        <v>11</v>
      </c>
      <c r="B114" s="13" t="s">
        <v>13</v>
      </c>
      <c r="C114" s="180">
        <v>53</v>
      </c>
      <c r="D114" s="181">
        <v>3</v>
      </c>
      <c r="E114" s="361" t="e">
        <v>#REF!</v>
      </c>
      <c r="F114" s="181">
        <v>11</v>
      </c>
      <c r="G114" s="361" t="e">
        <v>#REF!</v>
      </c>
      <c r="H114" s="362" t="e">
        <v>#REF!</v>
      </c>
      <c r="I114" s="181">
        <v>1</v>
      </c>
      <c r="J114" s="361" t="e">
        <v>#REF!</v>
      </c>
      <c r="K114" s="362" t="e">
        <v>#REF!</v>
      </c>
      <c r="L114" s="181">
        <v>0</v>
      </c>
      <c r="M114" s="181">
        <v>4</v>
      </c>
      <c r="N114" s="361" t="e">
        <v>#REF!</v>
      </c>
      <c r="O114" s="362" t="e">
        <v>#REF!</v>
      </c>
      <c r="P114" s="182">
        <v>34</v>
      </c>
      <c r="Q114" s="343" t="e">
        <v>#REF!</v>
      </c>
      <c r="R114" s="342" t="e">
        <v>#REF!</v>
      </c>
    </row>
    <row r="115" spans="1:52" x14ac:dyDescent="0.2">
      <c r="A115" s="12">
        <v>12</v>
      </c>
      <c r="B115" s="13" t="s">
        <v>14</v>
      </c>
      <c r="C115" s="180">
        <v>26</v>
      </c>
      <c r="D115" s="181">
        <v>8</v>
      </c>
      <c r="E115" s="361" t="e">
        <v>#REF!</v>
      </c>
      <c r="F115" s="181">
        <v>5</v>
      </c>
      <c r="G115" s="361" t="e">
        <v>#REF!</v>
      </c>
      <c r="H115" s="362" t="e">
        <v>#REF!</v>
      </c>
      <c r="I115" s="181">
        <v>0</v>
      </c>
      <c r="J115" s="361" t="e">
        <v>#REF!</v>
      </c>
      <c r="K115" s="362" t="e">
        <v>#REF!</v>
      </c>
      <c r="L115" s="181">
        <v>0</v>
      </c>
      <c r="M115" s="181">
        <v>2</v>
      </c>
      <c r="N115" s="361" t="e">
        <v>#REF!</v>
      </c>
      <c r="O115" s="362" t="e">
        <v>#REF!</v>
      </c>
      <c r="P115" s="182">
        <v>11</v>
      </c>
      <c r="Q115" s="343" t="e">
        <v>#REF!</v>
      </c>
      <c r="R115" s="342" t="e">
        <v>#REF!</v>
      </c>
    </row>
    <row r="116" spans="1:52" x14ac:dyDescent="0.2">
      <c r="A116" s="12">
        <v>13</v>
      </c>
      <c r="B116" s="13" t="s">
        <v>15</v>
      </c>
      <c r="C116" s="180">
        <v>44</v>
      </c>
      <c r="D116" s="181">
        <v>6</v>
      </c>
      <c r="E116" s="361" t="e">
        <v>#REF!</v>
      </c>
      <c r="F116" s="181">
        <v>8</v>
      </c>
      <c r="G116" s="361" t="e">
        <v>#REF!</v>
      </c>
      <c r="H116" s="362" t="e">
        <v>#REF!</v>
      </c>
      <c r="I116" s="181">
        <v>1</v>
      </c>
      <c r="J116" s="361" t="e">
        <v>#REF!</v>
      </c>
      <c r="K116" s="362" t="e">
        <v>#REF!</v>
      </c>
      <c r="L116" s="181">
        <v>0</v>
      </c>
      <c r="M116" s="181">
        <v>1</v>
      </c>
      <c r="N116" s="361" t="e">
        <v>#REF!</v>
      </c>
      <c r="O116" s="362" t="e">
        <v>#REF!</v>
      </c>
      <c r="P116" s="182">
        <v>28</v>
      </c>
      <c r="Q116" s="343" t="e">
        <v>#REF!</v>
      </c>
      <c r="R116" s="342" t="e">
        <v>#REF!</v>
      </c>
    </row>
    <row r="117" spans="1:52" x14ac:dyDescent="0.2">
      <c r="A117" s="12">
        <v>14</v>
      </c>
      <c r="B117" s="13" t="s">
        <v>16</v>
      </c>
      <c r="C117" s="180">
        <v>22</v>
      </c>
      <c r="D117" s="181">
        <v>4</v>
      </c>
      <c r="E117" s="361" t="e">
        <v>#REF!</v>
      </c>
      <c r="F117" s="181">
        <v>5</v>
      </c>
      <c r="G117" s="361" t="e">
        <v>#REF!</v>
      </c>
      <c r="H117" s="362" t="e">
        <v>#REF!</v>
      </c>
      <c r="I117" s="181">
        <v>0</v>
      </c>
      <c r="J117" s="361" t="e">
        <v>#REF!</v>
      </c>
      <c r="K117" s="362" t="e">
        <v>#REF!</v>
      </c>
      <c r="L117" s="181">
        <v>0</v>
      </c>
      <c r="M117" s="181">
        <v>1</v>
      </c>
      <c r="N117" s="361" t="e">
        <v>#REF!</v>
      </c>
      <c r="O117" s="362" t="e">
        <v>#REF!</v>
      </c>
      <c r="P117" s="182">
        <v>2</v>
      </c>
      <c r="Q117" s="343" t="e">
        <v>#REF!</v>
      </c>
      <c r="R117" s="342" t="e">
        <v>#REF!</v>
      </c>
    </row>
    <row r="118" spans="1:52" ht="12.75" thickBot="1" x14ac:dyDescent="0.25">
      <c r="A118" s="14">
        <v>15</v>
      </c>
      <c r="B118" s="15" t="s">
        <v>17</v>
      </c>
      <c r="C118" s="183">
        <v>72</v>
      </c>
      <c r="D118" s="184">
        <v>28</v>
      </c>
      <c r="E118" s="365" t="e">
        <v>#REF!</v>
      </c>
      <c r="F118" s="184">
        <v>21</v>
      </c>
      <c r="G118" s="365" t="e">
        <v>#REF!</v>
      </c>
      <c r="H118" s="366" t="e">
        <v>#REF!</v>
      </c>
      <c r="I118" s="184">
        <v>0</v>
      </c>
      <c r="J118" s="365" t="e">
        <v>#REF!</v>
      </c>
      <c r="K118" s="366" t="e">
        <v>#REF!</v>
      </c>
      <c r="L118" s="184">
        <v>0</v>
      </c>
      <c r="M118" s="184">
        <v>4</v>
      </c>
      <c r="N118" s="365" t="e">
        <v>#REF!</v>
      </c>
      <c r="O118" s="366" t="e">
        <v>#REF!</v>
      </c>
      <c r="P118" s="185">
        <v>19</v>
      </c>
      <c r="Q118" s="359" t="e">
        <v>#REF!</v>
      </c>
      <c r="R118" s="351" t="e">
        <v>#REF!</v>
      </c>
    </row>
    <row r="119" spans="1:52" s="20" customFormat="1" ht="25.5" customHeight="1" thickBot="1" x14ac:dyDescent="0.25">
      <c r="A119" s="16"/>
      <c r="B119" s="168" t="s">
        <v>101</v>
      </c>
      <c r="C119" s="217">
        <v>528</v>
      </c>
      <c r="D119" s="217">
        <v>131</v>
      </c>
      <c r="E119" s="217" t="e">
        <v>#REF!</v>
      </c>
      <c r="F119" s="217">
        <v>121</v>
      </c>
      <c r="G119" s="217" t="e">
        <v>#REF!</v>
      </c>
      <c r="H119" s="217" t="e">
        <v>#REF!</v>
      </c>
      <c r="I119" s="217">
        <v>3</v>
      </c>
      <c r="J119" s="217" t="e">
        <v>#REF!</v>
      </c>
      <c r="K119" s="217" t="e">
        <v>#REF!</v>
      </c>
      <c r="L119" s="217">
        <v>0</v>
      </c>
      <c r="M119" s="217">
        <v>34</v>
      </c>
      <c r="N119" s="217" t="e">
        <v>#REF!</v>
      </c>
      <c r="O119" s="217" t="e">
        <v>#REF!</v>
      </c>
      <c r="P119" s="217">
        <v>229</v>
      </c>
      <c r="Q119" s="22" t="e">
        <v>#REF!</v>
      </c>
      <c r="R119" s="349" t="s">
        <v>174</v>
      </c>
      <c r="S119" s="348"/>
      <c r="T119" s="348"/>
      <c r="U119" s="348"/>
      <c r="W119" s="3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</sheetData>
  <mergeCells count="5">
    <mergeCell ref="A19:P19"/>
    <mergeCell ref="A39:P39"/>
    <mergeCell ref="A60:P60"/>
    <mergeCell ref="A82:P82"/>
    <mergeCell ref="A102:P102"/>
  </mergeCells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32"/>
  <sheetViews>
    <sheetView showGridLines="0" workbookViewId="0"/>
  </sheetViews>
  <sheetFormatPr baseColWidth="10" defaultColWidth="11.42578125" defaultRowHeight="12" x14ac:dyDescent="0.2"/>
  <cols>
    <col min="1" max="1" width="4.85546875" style="25" customWidth="1"/>
    <col min="2" max="2" width="22" style="24" bestFit="1" customWidth="1"/>
    <col min="3" max="4" width="12.7109375" style="24" customWidth="1"/>
    <col min="5" max="5" width="13.42578125" style="24" customWidth="1"/>
    <col min="6" max="6" width="15" style="24" customWidth="1"/>
    <col min="7" max="7" width="15.7109375" style="24" bestFit="1" customWidth="1"/>
    <col min="8" max="8" width="11.140625" style="24" customWidth="1"/>
    <col min="9" max="9" width="11.42578125" style="24" customWidth="1"/>
    <col min="10" max="16384" width="11.42578125" style="24"/>
  </cols>
  <sheetData>
    <row r="1" spans="1:12" x14ac:dyDescent="0.2">
      <c r="A1" s="127" t="s">
        <v>104</v>
      </c>
      <c r="B1" s="128"/>
    </row>
    <row r="2" spans="1:12" x14ac:dyDescent="0.2">
      <c r="A2" s="2" t="s">
        <v>0</v>
      </c>
    </row>
    <row r="4" spans="1:12" x14ac:dyDescent="0.2">
      <c r="A4" s="2" t="s">
        <v>105</v>
      </c>
    </row>
    <row r="6" spans="1:12" s="27" customFormat="1" ht="26.25" customHeight="1" thickBot="1" x14ac:dyDescent="0.25">
      <c r="A6" s="26" t="s">
        <v>105</v>
      </c>
    </row>
    <row r="7" spans="1:12" s="27" customFormat="1" ht="60.75" customHeight="1" thickBot="1" x14ac:dyDescent="0.25">
      <c r="A7" s="28" t="s">
        <v>1</v>
      </c>
      <c r="B7" s="29" t="s">
        <v>2</v>
      </c>
      <c r="C7" s="77" t="s">
        <v>106</v>
      </c>
      <c r="D7" s="78" t="s">
        <v>107</v>
      </c>
      <c r="E7" s="40" t="s">
        <v>108</v>
      </c>
      <c r="F7" s="142" t="s">
        <v>109</v>
      </c>
      <c r="G7" s="77" t="s">
        <v>110</v>
      </c>
      <c r="H7" s="40" t="s">
        <v>111</v>
      </c>
    </row>
    <row r="8" spans="1:12" ht="15" customHeight="1" x14ac:dyDescent="0.2">
      <c r="A8" s="30">
        <v>1</v>
      </c>
      <c r="B8" s="31" t="s">
        <v>3</v>
      </c>
      <c r="C8" s="134">
        <v>117</v>
      </c>
      <c r="D8" s="135">
        <v>24</v>
      </c>
      <c r="E8" s="136">
        <v>141</v>
      </c>
      <c r="F8" s="134">
        <v>73</v>
      </c>
      <c r="G8" s="135">
        <v>47</v>
      </c>
      <c r="H8" s="136">
        <v>11</v>
      </c>
      <c r="K8" s="129"/>
      <c r="L8" s="129"/>
    </row>
    <row r="9" spans="1:12" ht="12.75" customHeight="1" x14ac:dyDescent="0.2">
      <c r="A9" s="32">
        <v>2</v>
      </c>
      <c r="B9" s="33" t="s">
        <v>4</v>
      </c>
      <c r="C9" s="137">
        <v>65</v>
      </c>
      <c r="D9" s="133">
        <v>27</v>
      </c>
      <c r="E9" s="138">
        <v>92</v>
      </c>
      <c r="F9" s="137">
        <v>39</v>
      </c>
      <c r="G9" s="133">
        <v>26</v>
      </c>
      <c r="H9" s="138">
        <v>4</v>
      </c>
      <c r="K9" s="129"/>
      <c r="L9" s="129"/>
    </row>
    <row r="10" spans="1:12" x14ac:dyDescent="0.2">
      <c r="A10" s="32">
        <v>3</v>
      </c>
      <c r="B10" s="33" t="s">
        <v>5</v>
      </c>
      <c r="C10" s="137">
        <v>77</v>
      </c>
      <c r="D10" s="133">
        <v>15</v>
      </c>
      <c r="E10" s="138">
        <v>92</v>
      </c>
      <c r="F10" s="137">
        <v>40</v>
      </c>
      <c r="G10" s="133">
        <v>37</v>
      </c>
      <c r="H10" s="138">
        <v>3</v>
      </c>
      <c r="K10" s="129"/>
      <c r="L10" s="129"/>
    </row>
    <row r="11" spans="1:12" x14ac:dyDescent="0.2">
      <c r="A11" s="32">
        <v>4</v>
      </c>
      <c r="B11" s="33" t="s">
        <v>6</v>
      </c>
      <c r="C11" s="137">
        <v>38</v>
      </c>
      <c r="D11" s="133">
        <v>9</v>
      </c>
      <c r="E11" s="138">
        <v>47</v>
      </c>
      <c r="F11" s="137">
        <v>17</v>
      </c>
      <c r="G11" s="133">
        <v>24</v>
      </c>
      <c r="H11" s="138">
        <v>5</v>
      </c>
      <c r="K11" s="129"/>
      <c r="L11" s="129" t="s">
        <v>90</v>
      </c>
    </row>
    <row r="12" spans="1:12" x14ac:dyDescent="0.2">
      <c r="A12" s="32">
        <v>5</v>
      </c>
      <c r="B12" s="33" t="s">
        <v>7</v>
      </c>
      <c r="C12" s="137">
        <v>30</v>
      </c>
      <c r="D12" s="133">
        <v>2</v>
      </c>
      <c r="E12" s="138">
        <v>32</v>
      </c>
      <c r="F12" s="137">
        <v>18</v>
      </c>
      <c r="G12" s="133">
        <v>12</v>
      </c>
      <c r="H12" s="138">
        <v>2</v>
      </c>
      <c r="K12" s="129"/>
      <c r="L12" s="129"/>
    </row>
    <row r="13" spans="1:12" ht="20.25" customHeight="1" x14ac:dyDescent="0.2">
      <c r="A13" s="32">
        <v>6</v>
      </c>
      <c r="B13" s="33" t="s">
        <v>8</v>
      </c>
      <c r="C13" s="137">
        <v>11</v>
      </c>
      <c r="D13" s="133">
        <v>4</v>
      </c>
      <c r="E13" s="138">
        <v>15</v>
      </c>
      <c r="F13" s="137">
        <v>8</v>
      </c>
      <c r="G13" s="133">
        <v>3</v>
      </c>
      <c r="H13" s="138">
        <v>2</v>
      </c>
      <c r="K13" s="129"/>
      <c r="L13" s="129"/>
    </row>
    <row r="14" spans="1:12" x14ac:dyDescent="0.2">
      <c r="A14" s="32">
        <v>7</v>
      </c>
      <c r="B14" s="33" t="s">
        <v>9</v>
      </c>
      <c r="C14" s="137">
        <v>16</v>
      </c>
      <c r="D14" s="133">
        <v>6</v>
      </c>
      <c r="E14" s="138">
        <v>22</v>
      </c>
      <c r="F14" s="137">
        <v>7</v>
      </c>
      <c r="G14" s="133">
        <v>9</v>
      </c>
      <c r="H14" s="138">
        <v>0</v>
      </c>
      <c r="K14" s="129"/>
      <c r="L14" s="129"/>
    </row>
    <row r="15" spans="1:12" x14ac:dyDescent="0.2">
      <c r="A15" s="32">
        <v>8</v>
      </c>
      <c r="B15" s="33" t="s">
        <v>10</v>
      </c>
      <c r="C15" s="137">
        <v>26</v>
      </c>
      <c r="D15" s="133">
        <v>4</v>
      </c>
      <c r="E15" s="138">
        <v>30</v>
      </c>
      <c r="F15" s="137">
        <v>14</v>
      </c>
      <c r="G15" s="133">
        <v>18</v>
      </c>
      <c r="H15" s="138">
        <v>10</v>
      </c>
      <c r="K15" s="129"/>
      <c r="L15" s="129"/>
    </row>
    <row r="16" spans="1:12" x14ac:dyDescent="0.2">
      <c r="A16" s="32">
        <v>9</v>
      </c>
      <c r="B16" s="33" t="s">
        <v>11</v>
      </c>
      <c r="C16" s="137">
        <v>43</v>
      </c>
      <c r="D16" s="133">
        <v>8</v>
      </c>
      <c r="E16" s="138">
        <v>51</v>
      </c>
      <c r="F16" s="137">
        <v>32</v>
      </c>
      <c r="G16" s="133">
        <v>11</v>
      </c>
      <c r="H16" s="138">
        <v>3</v>
      </c>
      <c r="K16" s="129"/>
      <c r="L16" s="129"/>
    </row>
    <row r="17" spans="1:12" x14ac:dyDescent="0.2">
      <c r="A17" s="32">
        <v>10</v>
      </c>
      <c r="B17" s="33" t="s">
        <v>12</v>
      </c>
      <c r="C17" s="137">
        <v>74</v>
      </c>
      <c r="D17" s="133">
        <v>18</v>
      </c>
      <c r="E17" s="138">
        <v>92</v>
      </c>
      <c r="F17" s="137">
        <v>45</v>
      </c>
      <c r="G17" s="133">
        <v>29</v>
      </c>
      <c r="H17" s="138">
        <v>7</v>
      </c>
      <c r="K17" s="129"/>
      <c r="L17" s="129"/>
    </row>
    <row r="18" spans="1:12" ht="20.25" customHeight="1" x14ac:dyDescent="0.2">
      <c r="A18" s="32">
        <v>11</v>
      </c>
      <c r="B18" s="33" t="s">
        <v>13</v>
      </c>
      <c r="C18" s="137">
        <v>66</v>
      </c>
      <c r="D18" s="133">
        <v>17</v>
      </c>
      <c r="E18" s="138">
        <v>83</v>
      </c>
      <c r="F18" s="137">
        <v>43</v>
      </c>
      <c r="G18" s="133">
        <v>23</v>
      </c>
      <c r="H18" s="138">
        <v>7</v>
      </c>
      <c r="K18" s="129"/>
      <c r="L18" s="129"/>
    </row>
    <row r="19" spans="1:12" x14ac:dyDescent="0.2">
      <c r="A19" s="32">
        <v>12</v>
      </c>
      <c r="B19" s="33" t="s">
        <v>14</v>
      </c>
      <c r="C19" s="137">
        <v>67</v>
      </c>
      <c r="D19" s="133">
        <v>16</v>
      </c>
      <c r="E19" s="138">
        <v>83</v>
      </c>
      <c r="F19" s="137">
        <v>43</v>
      </c>
      <c r="G19" s="133">
        <v>25</v>
      </c>
      <c r="H19" s="138">
        <v>7</v>
      </c>
      <c r="K19" s="129"/>
      <c r="L19" s="129"/>
    </row>
    <row r="20" spans="1:12" x14ac:dyDescent="0.2">
      <c r="A20" s="32">
        <v>13</v>
      </c>
      <c r="B20" s="33" t="s">
        <v>15</v>
      </c>
      <c r="C20" s="137">
        <v>48</v>
      </c>
      <c r="D20" s="133">
        <v>13</v>
      </c>
      <c r="E20" s="138">
        <v>61</v>
      </c>
      <c r="F20" s="137">
        <v>30</v>
      </c>
      <c r="G20" s="133">
        <v>18</v>
      </c>
      <c r="H20" s="138">
        <v>4</v>
      </c>
      <c r="K20" s="129"/>
      <c r="L20" s="129"/>
    </row>
    <row r="21" spans="1:12" x14ac:dyDescent="0.2">
      <c r="A21" s="32">
        <v>14</v>
      </c>
      <c r="B21" s="33" t="s">
        <v>16</v>
      </c>
      <c r="C21" s="137">
        <v>59</v>
      </c>
      <c r="D21" s="133">
        <v>12</v>
      </c>
      <c r="E21" s="138">
        <v>71</v>
      </c>
      <c r="F21" s="137">
        <v>26</v>
      </c>
      <c r="G21" s="133">
        <v>33</v>
      </c>
      <c r="H21" s="138">
        <v>12</v>
      </c>
      <c r="K21" s="129"/>
      <c r="L21" s="129"/>
    </row>
    <row r="22" spans="1:12" ht="12.75" thickBot="1" x14ac:dyDescent="0.25">
      <c r="A22" s="34">
        <v>15</v>
      </c>
      <c r="B22" s="35" t="s">
        <v>17</v>
      </c>
      <c r="C22" s="139">
        <v>104</v>
      </c>
      <c r="D22" s="140">
        <v>34</v>
      </c>
      <c r="E22" s="141">
        <v>138</v>
      </c>
      <c r="F22" s="139">
        <v>52</v>
      </c>
      <c r="G22" s="140">
        <v>52</v>
      </c>
      <c r="H22" s="141">
        <v>9</v>
      </c>
      <c r="K22" s="129"/>
      <c r="L22" s="129"/>
    </row>
    <row r="23" spans="1:12" s="39" customFormat="1" ht="19.5" customHeight="1" thickBot="1" x14ac:dyDescent="0.25">
      <c r="A23" s="36"/>
      <c r="B23" s="37" t="s">
        <v>101</v>
      </c>
      <c r="C23" s="41">
        <v>841</v>
      </c>
      <c r="D23" s="41">
        <v>209</v>
      </c>
      <c r="E23" s="130">
        <v>1050</v>
      </c>
      <c r="F23" s="130">
        <v>487</v>
      </c>
      <c r="G23" s="143">
        <v>367</v>
      </c>
      <c r="H23" s="42">
        <v>86</v>
      </c>
      <c r="K23" s="132"/>
    </row>
    <row r="24" spans="1:12" s="39" customFormat="1" ht="19.5" customHeight="1" thickBot="1" x14ac:dyDescent="0.25">
      <c r="A24" s="36"/>
      <c r="B24" s="37" t="s">
        <v>89</v>
      </c>
      <c r="C24" s="41">
        <v>834</v>
      </c>
      <c r="D24" s="41">
        <v>219</v>
      </c>
      <c r="E24" s="130">
        <v>1053</v>
      </c>
      <c r="F24" s="130">
        <v>467</v>
      </c>
      <c r="G24" s="131">
        <v>367</v>
      </c>
      <c r="H24" s="38">
        <v>81</v>
      </c>
      <c r="K24" s="132"/>
    </row>
    <row r="25" spans="1:12" s="39" customFormat="1" ht="19.5" customHeight="1" thickBot="1" x14ac:dyDescent="0.25">
      <c r="A25" s="36"/>
      <c r="B25" s="37" t="s">
        <v>75</v>
      </c>
      <c r="C25" s="41">
        <v>807</v>
      </c>
      <c r="D25" s="41">
        <v>190</v>
      </c>
      <c r="E25" s="130">
        <v>997</v>
      </c>
      <c r="F25" s="130">
        <v>415</v>
      </c>
      <c r="G25" s="131">
        <v>392</v>
      </c>
      <c r="H25" s="38">
        <v>114</v>
      </c>
      <c r="K25" s="132"/>
    </row>
    <row r="26" spans="1:12" s="39" customFormat="1" ht="19.5" customHeight="1" thickBot="1" x14ac:dyDescent="0.25">
      <c r="A26" s="36"/>
      <c r="B26" s="37" t="s">
        <v>18</v>
      </c>
      <c r="C26" s="41">
        <v>780</v>
      </c>
      <c r="D26" s="41">
        <v>156</v>
      </c>
      <c r="E26" s="130">
        <v>936</v>
      </c>
      <c r="F26" s="130">
        <v>450</v>
      </c>
      <c r="G26" s="131">
        <v>330</v>
      </c>
      <c r="H26" s="38">
        <v>74</v>
      </c>
      <c r="K26" s="132"/>
    </row>
    <row r="27" spans="1:12" s="39" customFormat="1" ht="19.5" customHeight="1" thickBot="1" x14ac:dyDescent="0.25">
      <c r="A27" s="36"/>
      <c r="B27" s="37" t="s">
        <v>112</v>
      </c>
      <c r="C27" s="41">
        <v>704</v>
      </c>
      <c r="D27" s="41">
        <v>147</v>
      </c>
      <c r="E27" s="130">
        <v>851</v>
      </c>
      <c r="F27" s="130">
        <v>387</v>
      </c>
      <c r="G27" s="131">
        <v>317</v>
      </c>
      <c r="H27" s="38">
        <v>48</v>
      </c>
      <c r="K27" s="132"/>
    </row>
    <row r="28" spans="1:12" s="39" customFormat="1" ht="19.5" customHeight="1" thickBot="1" x14ac:dyDescent="0.25">
      <c r="A28" s="36"/>
      <c r="B28" s="37" t="s">
        <v>113</v>
      </c>
      <c r="C28" s="41">
        <v>677</v>
      </c>
      <c r="D28" s="41">
        <v>127</v>
      </c>
      <c r="E28" s="130">
        <v>804</v>
      </c>
      <c r="F28" s="130">
        <v>352</v>
      </c>
      <c r="G28" s="131">
        <v>325</v>
      </c>
      <c r="H28" s="38">
        <v>57</v>
      </c>
      <c r="K28" s="132"/>
    </row>
    <row r="29" spans="1:12" s="39" customFormat="1" ht="19.5" customHeight="1" thickBot="1" x14ac:dyDescent="0.25">
      <c r="A29" s="36"/>
      <c r="B29" s="37" t="s">
        <v>114</v>
      </c>
      <c r="C29" s="41">
        <v>672</v>
      </c>
      <c r="D29" s="41">
        <v>138</v>
      </c>
      <c r="E29" s="130">
        <v>810</v>
      </c>
      <c r="F29" s="130">
        <v>353</v>
      </c>
      <c r="G29" s="131">
        <v>319</v>
      </c>
      <c r="H29" s="38">
        <v>56</v>
      </c>
      <c r="K29" s="132"/>
    </row>
    <row r="30" spans="1:12" s="39" customFormat="1" ht="19.5" customHeight="1" thickBot="1" x14ac:dyDescent="0.25">
      <c r="A30" s="36"/>
      <c r="B30" s="37" t="s">
        <v>115</v>
      </c>
      <c r="C30" s="41">
        <v>673</v>
      </c>
      <c r="D30" s="41">
        <v>120</v>
      </c>
      <c r="E30" s="130">
        <v>793</v>
      </c>
      <c r="F30" s="130">
        <v>274</v>
      </c>
      <c r="G30" s="131">
        <v>399</v>
      </c>
      <c r="H30" s="38">
        <v>95</v>
      </c>
      <c r="K30" s="132"/>
    </row>
    <row r="31" spans="1:12" s="39" customFormat="1" ht="19.5" customHeight="1" thickBot="1" x14ac:dyDescent="0.25">
      <c r="A31" s="36"/>
      <c r="B31" s="37" t="s">
        <v>116</v>
      </c>
      <c r="C31" s="41">
        <v>620</v>
      </c>
      <c r="D31" s="41">
        <v>141</v>
      </c>
      <c r="E31" s="130">
        <v>761</v>
      </c>
      <c r="F31" s="130">
        <v>261</v>
      </c>
      <c r="G31" s="131">
        <v>360</v>
      </c>
      <c r="H31" s="38">
        <v>84</v>
      </c>
      <c r="K31" s="132"/>
    </row>
    <row r="32" spans="1:12" x14ac:dyDescent="0.2">
      <c r="A32" s="2"/>
    </row>
  </sheetData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4"/>
  <sheetViews>
    <sheetView showGridLines="0" workbookViewId="0"/>
  </sheetViews>
  <sheetFormatPr baseColWidth="10" defaultColWidth="11.42578125" defaultRowHeight="14.25" x14ac:dyDescent="0.2"/>
  <cols>
    <col min="1" max="1" width="4.85546875" style="227" customWidth="1"/>
    <col min="2" max="2" width="22" style="226" bestFit="1" customWidth="1"/>
    <col min="3" max="3" width="11" style="226" customWidth="1"/>
    <col min="4" max="4" width="12" style="226" customWidth="1"/>
    <col min="5" max="5" width="11.140625" style="226" customWidth="1"/>
    <col min="6" max="6" width="11.28515625" style="226" customWidth="1"/>
    <col min="7" max="7" width="10.42578125" style="226" customWidth="1"/>
    <col min="8" max="8" width="10.85546875" style="226" customWidth="1"/>
    <col min="9" max="9" width="10.28515625" style="226" customWidth="1"/>
    <col min="10" max="11" width="11.85546875" style="226" customWidth="1"/>
    <col min="12" max="12" width="11.42578125" style="226" customWidth="1"/>
    <col min="13" max="16384" width="11.42578125" style="226"/>
  </cols>
  <sheetData>
    <row r="1" spans="1:16" x14ac:dyDescent="0.2">
      <c r="A1" s="291" t="s">
        <v>104</v>
      </c>
      <c r="B1" s="292"/>
    </row>
    <row r="2" spans="1:16" x14ac:dyDescent="0.2">
      <c r="A2" s="293"/>
      <c r="B2" s="294"/>
    </row>
    <row r="3" spans="1:16" x14ac:dyDescent="0.2">
      <c r="A3" s="228" t="s">
        <v>0</v>
      </c>
    </row>
    <row r="5" spans="1:16" x14ac:dyDescent="0.2">
      <c r="A5" s="228" t="s">
        <v>117</v>
      </c>
    </row>
    <row r="7" spans="1:16" s="229" customFormat="1" ht="26.25" customHeight="1" thickBot="1" x14ac:dyDescent="0.3">
      <c r="A7" s="230" t="s">
        <v>117</v>
      </c>
    </row>
    <row r="8" spans="1:16" s="229" customFormat="1" ht="26.25" customHeight="1" thickBot="1" x14ac:dyDescent="0.3">
      <c r="A8" s="295"/>
      <c r="B8" s="296"/>
      <c r="C8" s="297"/>
      <c r="D8" s="298"/>
      <c r="E8" s="298"/>
      <c r="F8" s="298"/>
      <c r="G8" s="298"/>
      <c r="H8" s="298"/>
      <c r="I8" s="298"/>
      <c r="J8" s="298"/>
      <c r="K8" s="299"/>
      <c r="M8" s="300"/>
    </row>
    <row r="9" spans="1:16" s="229" customFormat="1" ht="129.75" thickBot="1" x14ac:dyDescent="0.3">
      <c r="A9" s="231" t="s">
        <v>1</v>
      </c>
      <c r="B9" s="232" t="s">
        <v>2</v>
      </c>
      <c r="C9" s="301" t="s">
        <v>154</v>
      </c>
      <c r="D9" s="301" t="s">
        <v>155</v>
      </c>
      <c r="E9" s="301" t="s">
        <v>118</v>
      </c>
      <c r="F9" s="301" t="s">
        <v>156</v>
      </c>
      <c r="G9" s="301" t="s">
        <v>157</v>
      </c>
      <c r="H9" s="301" t="s">
        <v>119</v>
      </c>
      <c r="I9" s="301" t="s">
        <v>154</v>
      </c>
      <c r="J9" s="301" t="s">
        <v>158</v>
      </c>
      <c r="K9" s="302" t="s">
        <v>120</v>
      </c>
      <c r="M9" s="300"/>
    </row>
    <row r="10" spans="1:16" ht="15" customHeight="1" x14ac:dyDescent="0.25">
      <c r="A10" s="239">
        <v>1</v>
      </c>
      <c r="B10" s="240" t="s">
        <v>3</v>
      </c>
      <c r="C10" s="303">
        <v>120</v>
      </c>
      <c r="D10" s="304">
        <v>334</v>
      </c>
      <c r="E10" s="305">
        <v>3.2333333333333334</v>
      </c>
      <c r="F10" s="304">
        <v>15</v>
      </c>
      <c r="G10" s="304">
        <v>40</v>
      </c>
      <c r="H10" s="305">
        <v>3.9333333333333331</v>
      </c>
      <c r="I10" s="304">
        <v>120</v>
      </c>
      <c r="J10" s="304">
        <v>333</v>
      </c>
      <c r="K10" s="306">
        <v>3.7749999999999999</v>
      </c>
      <c r="M10" s="225"/>
      <c r="N10" s="307"/>
      <c r="O10" s="307"/>
      <c r="P10" s="229"/>
    </row>
    <row r="11" spans="1:16" ht="12.75" customHeight="1" x14ac:dyDescent="0.25">
      <c r="A11" s="250">
        <v>2</v>
      </c>
      <c r="B11" s="251" t="s">
        <v>4</v>
      </c>
      <c r="C11" s="308">
        <v>65</v>
      </c>
      <c r="D11" s="309">
        <v>195</v>
      </c>
      <c r="E11" s="310">
        <v>3.3846153846153846</v>
      </c>
      <c r="F11" s="309">
        <v>17</v>
      </c>
      <c r="G11" s="309">
        <v>44</v>
      </c>
      <c r="H11" s="310">
        <v>3.2352941176470589</v>
      </c>
      <c r="I11" s="309">
        <v>65</v>
      </c>
      <c r="J11" s="309">
        <v>184</v>
      </c>
      <c r="K11" s="311">
        <v>3.7538461538461538</v>
      </c>
      <c r="M11" s="225"/>
      <c r="N11" s="307"/>
      <c r="O11" s="307" t="s">
        <v>90</v>
      </c>
      <c r="P11" s="229"/>
    </row>
    <row r="12" spans="1:16" ht="15" x14ac:dyDescent="0.25">
      <c r="A12" s="250">
        <v>3</v>
      </c>
      <c r="B12" s="251" t="s">
        <v>5</v>
      </c>
      <c r="C12" s="308">
        <v>77</v>
      </c>
      <c r="D12" s="309">
        <v>238</v>
      </c>
      <c r="E12" s="310">
        <v>3.220779220779221</v>
      </c>
      <c r="F12" s="309">
        <v>6</v>
      </c>
      <c r="G12" s="309">
        <v>9</v>
      </c>
      <c r="H12" s="310">
        <v>3.5</v>
      </c>
      <c r="I12" s="309">
        <v>77</v>
      </c>
      <c r="J12" s="309">
        <v>253</v>
      </c>
      <c r="K12" s="311">
        <v>3.7402597402597402</v>
      </c>
      <c r="M12" s="225"/>
      <c r="N12" s="307"/>
      <c r="O12" s="307"/>
      <c r="P12" s="229"/>
    </row>
    <row r="13" spans="1:16" ht="15" x14ac:dyDescent="0.25">
      <c r="A13" s="250">
        <v>4</v>
      </c>
      <c r="B13" s="251" t="s">
        <v>6</v>
      </c>
      <c r="C13" s="308">
        <v>41</v>
      </c>
      <c r="D13" s="309">
        <v>99</v>
      </c>
      <c r="E13" s="310">
        <v>2.7804878048780486</v>
      </c>
      <c r="F13" s="309">
        <v>12</v>
      </c>
      <c r="G13" s="309">
        <v>24</v>
      </c>
      <c r="H13" s="310">
        <v>2.9166666666666665</v>
      </c>
      <c r="I13" s="309">
        <v>41</v>
      </c>
      <c r="J13" s="309">
        <v>105</v>
      </c>
      <c r="K13" s="311">
        <v>3.2682926829268291</v>
      </c>
      <c r="M13" s="225"/>
      <c r="N13" s="307"/>
      <c r="O13" s="307"/>
      <c r="P13" s="229"/>
    </row>
    <row r="14" spans="1:16" ht="15" x14ac:dyDescent="0.25">
      <c r="A14" s="250">
        <v>5</v>
      </c>
      <c r="B14" s="251" t="s">
        <v>7</v>
      </c>
      <c r="C14" s="308">
        <v>30</v>
      </c>
      <c r="D14" s="309">
        <v>85</v>
      </c>
      <c r="E14" s="310">
        <v>3.3</v>
      </c>
      <c r="F14" s="309">
        <v>11</v>
      </c>
      <c r="G14" s="309">
        <v>37</v>
      </c>
      <c r="H14" s="310">
        <v>3.9090909090909092</v>
      </c>
      <c r="I14" s="309">
        <v>30</v>
      </c>
      <c r="J14" s="309">
        <v>65</v>
      </c>
      <c r="K14" s="311">
        <v>3.5333333333333332</v>
      </c>
      <c r="M14" s="225"/>
      <c r="N14" s="307"/>
      <c r="O14" s="307"/>
      <c r="P14" s="229"/>
    </row>
    <row r="15" spans="1:16" ht="20.25" customHeight="1" x14ac:dyDescent="0.25">
      <c r="A15" s="250">
        <v>6</v>
      </c>
      <c r="B15" s="251" t="s">
        <v>8</v>
      </c>
      <c r="C15" s="308">
        <v>11</v>
      </c>
      <c r="D15" s="309">
        <v>24</v>
      </c>
      <c r="E15" s="310">
        <v>3.4545454545454546</v>
      </c>
      <c r="F15" s="309">
        <v>11</v>
      </c>
      <c r="G15" s="309">
        <v>36</v>
      </c>
      <c r="H15" s="310">
        <v>3.8181818181818183</v>
      </c>
      <c r="I15" s="309">
        <v>11</v>
      </c>
      <c r="J15" s="309">
        <v>25</v>
      </c>
      <c r="K15" s="311">
        <v>4</v>
      </c>
      <c r="M15" s="225"/>
      <c r="N15" s="307" t="s">
        <v>90</v>
      </c>
      <c r="O15" s="307"/>
      <c r="P15" s="229"/>
    </row>
    <row r="16" spans="1:16" ht="15" x14ac:dyDescent="0.25">
      <c r="A16" s="250">
        <v>7</v>
      </c>
      <c r="B16" s="251" t="s">
        <v>9</v>
      </c>
      <c r="C16" s="308">
        <v>16</v>
      </c>
      <c r="D16" s="309">
        <v>44</v>
      </c>
      <c r="E16" s="310">
        <v>3.125</v>
      </c>
      <c r="F16" s="309">
        <v>10</v>
      </c>
      <c r="G16" s="309">
        <v>30</v>
      </c>
      <c r="H16" s="310">
        <v>3</v>
      </c>
      <c r="I16" s="309">
        <v>16</v>
      </c>
      <c r="J16" s="309">
        <v>53</v>
      </c>
      <c r="K16" s="311">
        <v>3.6875</v>
      </c>
      <c r="M16" s="225"/>
      <c r="N16" s="307"/>
      <c r="O16" s="307"/>
      <c r="P16" s="229"/>
    </row>
    <row r="17" spans="1:16" ht="15" x14ac:dyDescent="0.25">
      <c r="A17" s="250">
        <v>8</v>
      </c>
      <c r="B17" s="251" t="s">
        <v>10</v>
      </c>
      <c r="C17" s="308">
        <v>32</v>
      </c>
      <c r="D17" s="309">
        <v>70</v>
      </c>
      <c r="E17" s="310">
        <v>2.46875</v>
      </c>
      <c r="F17" s="309">
        <v>13</v>
      </c>
      <c r="G17" s="309">
        <v>40</v>
      </c>
      <c r="H17" s="310">
        <v>3.0769230769230771</v>
      </c>
      <c r="I17" s="309">
        <v>32</v>
      </c>
      <c r="J17" s="309">
        <v>61</v>
      </c>
      <c r="K17" s="311">
        <v>2.65625</v>
      </c>
      <c r="M17" s="225"/>
      <c r="N17" s="307"/>
      <c r="O17" s="307"/>
      <c r="P17" s="229"/>
    </row>
    <row r="18" spans="1:16" ht="15" x14ac:dyDescent="0.25">
      <c r="A18" s="250">
        <v>9</v>
      </c>
      <c r="B18" s="251" t="s">
        <v>11</v>
      </c>
      <c r="C18" s="308">
        <v>43</v>
      </c>
      <c r="D18" s="309">
        <v>157</v>
      </c>
      <c r="E18" s="310">
        <v>3.4883720930232558</v>
      </c>
      <c r="F18" s="309">
        <v>6</v>
      </c>
      <c r="G18" s="309">
        <v>17</v>
      </c>
      <c r="H18" s="310">
        <v>3.6666666666666665</v>
      </c>
      <c r="I18" s="309">
        <v>43</v>
      </c>
      <c r="J18" s="309">
        <v>148</v>
      </c>
      <c r="K18" s="311">
        <v>4</v>
      </c>
      <c r="M18" s="225"/>
      <c r="N18" s="307"/>
      <c r="O18" s="307"/>
      <c r="P18" s="229"/>
    </row>
    <row r="19" spans="1:16" ht="15" x14ac:dyDescent="0.25">
      <c r="A19" s="250">
        <v>10</v>
      </c>
      <c r="B19" s="251" t="s">
        <v>12</v>
      </c>
      <c r="C19" s="308">
        <v>74</v>
      </c>
      <c r="D19" s="309">
        <v>196</v>
      </c>
      <c r="E19" s="310">
        <v>3.4594594594594597</v>
      </c>
      <c r="F19" s="309">
        <v>12</v>
      </c>
      <c r="G19" s="309">
        <v>21</v>
      </c>
      <c r="H19" s="310">
        <v>2</v>
      </c>
      <c r="I19" s="309">
        <v>74</v>
      </c>
      <c r="J19" s="309">
        <v>203</v>
      </c>
      <c r="K19" s="311">
        <v>3.8513513513513513</v>
      </c>
      <c r="M19" s="225"/>
      <c r="N19" s="307"/>
      <c r="O19" s="307"/>
      <c r="P19" s="229"/>
    </row>
    <row r="20" spans="1:16" ht="20.25" customHeight="1" x14ac:dyDescent="0.25">
      <c r="A20" s="250">
        <v>11</v>
      </c>
      <c r="B20" s="251" t="s">
        <v>13</v>
      </c>
      <c r="C20" s="308">
        <v>66</v>
      </c>
      <c r="D20" s="309">
        <v>192</v>
      </c>
      <c r="E20" s="310">
        <v>3.2575757575757578</v>
      </c>
      <c r="F20" s="309">
        <v>12</v>
      </c>
      <c r="G20" s="309">
        <v>27</v>
      </c>
      <c r="H20" s="310">
        <v>2.25</v>
      </c>
      <c r="I20" s="309">
        <v>66</v>
      </c>
      <c r="J20" s="309">
        <v>175</v>
      </c>
      <c r="K20" s="311">
        <v>3.6363636363636362</v>
      </c>
      <c r="M20" s="225"/>
      <c r="N20" s="307"/>
      <c r="O20" s="307"/>
      <c r="P20" s="229"/>
    </row>
    <row r="21" spans="1:16" ht="15" x14ac:dyDescent="0.25">
      <c r="A21" s="250">
        <v>12</v>
      </c>
      <c r="B21" s="251" t="s">
        <v>14</v>
      </c>
      <c r="C21" s="308">
        <v>68</v>
      </c>
      <c r="D21" s="309">
        <v>204</v>
      </c>
      <c r="E21" s="310">
        <v>3.25</v>
      </c>
      <c r="F21" s="309">
        <v>7</v>
      </c>
      <c r="G21" s="309">
        <v>24</v>
      </c>
      <c r="H21" s="310">
        <v>3.4285714285714284</v>
      </c>
      <c r="I21" s="309">
        <v>68</v>
      </c>
      <c r="J21" s="309">
        <v>201</v>
      </c>
      <c r="K21" s="311">
        <v>3.7058823529411766</v>
      </c>
      <c r="M21" s="225"/>
      <c r="N21" s="307"/>
      <c r="O21" s="307"/>
      <c r="P21" s="229"/>
    </row>
    <row r="22" spans="1:16" x14ac:dyDescent="0.2">
      <c r="A22" s="250">
        <v>13</v>
      </c>
      <c r="B22" s="251" t="s">
        <v>15</v>
      </c>
      <c r="C22" s="308">
        <v>48</v>
      </c>
      <c r="D22" s="309">
        <v>155</v>
      </c>
      <c r="E22" s="310">
        <v>3.2291666666666665</v>
      </c>
      <c r="F22" s="309">
        <v>18</v>
      </c>
      <c r="G22" s="309">
        <v>57</v>
      </c>
      <c r="H22" s="310">
        <v>3.5</v>
      </c>
      <c r="I22" s="309">
        <v>48</v>
      </c>
      <c r="J22" s="309">
        <v>113</v>
      </c>
      <c r="K22" s="311">
        <v>3.4166666666666665</v>
      </c>
      <c r="M22" s="225"/>
      <c r="N22" s="307"/>
      <c r="O22" s="307"/>
    </row>
    <row r="23" spans="1:16" x14ac:dyDescent="0.2">
      <c r="A23" s="250">
        <v>14</v>
      </c>
      <c r="B23" s="251" t="s">
        <v>16</v>
      </c>
      <c r="C23" s="308">
        <v>59</v>
      </c>
      <c r="D23" s="309">
        <v>144</v>
      </c>
      <c r="E23" s="310">
        <v>2.9322033898305087</v>
      </c>
      <c r="F23" s="309">
        <v>14</v>
      </c>
      <c r="G23" s="309">
        <v>30</v>
      </c>
      <c r="H23" s="310">
        <v>2.4285714285714284</v>
      </c>
      <c r="I23" s="309">
        <v>59</v>
      </c>
      <c r="J23" s="309">
        <v>119</v>
      </c>
      <c r="K23" s="311">
        <v>3.406779661016949</v>
      </c>
      <c r="M23" s="225"/>
      <c r="N23" s="307"/>
      <c r="O23" s="307"/>
    </row>
    <row r="24" spans="1:16" ht="29.25" thickBot="1" x14ac:dyDescent="0.25">
      <c r="A24" s="261">
        <v>15</v>
      </c>
      <c r="B24" s="262" t="s">
        <v>17</v>
      </c>
      <c r="C24" s="314">
        <v>104</v>
      </c>
      <c r="D24" s="315">
        <v>249</v>
      </c>
      <c r="E24" s="316">
        <v>2.9615384615384617</v>
      </c>
      <c r="F24" s="315">
        <v>23</v>
      </c>
      <c r="G24" s="315">
        <v>79</v>
      </c>
      <c r="H24" s="316">
        <v>3.6956521739130435</v>
      </c>
      <c r="I24" s="315">
        <v>104</v>
      </c>
      <c r="J24" s="315">
        <v>254</v>
      </c>
      <c r="K24" s="317">
        <v>3.3653846153846154</v>
      </c>
      <c r="M24" s="225"/>
      <c r="N24" s="307"/>
      <c r="O24" s="307"/>
    </row>
    <row r="25" spans="1:16" s="263" customFormat="1" ht="19.5" customHeight="1" x14ac:dyDescent="0.25">
      <c r="A25" s="264"/>
      <c r="B25" s="265" t="s">
        <v>101</v>
      </c>
      <c r="C25" s="327">
        <v>854</v>
      </c>
      <c r="D25" s="281">
        <v>2386</v>
      </c>
      <c r="E25" s="328">
        <v>3.2134292565947242</v>
      </c>
      <c r="F25" s="281">
        <v>187</v>
      </c>
      <c r="G25" s="281">
        <v>515</v>
      </c>
      <c r="H25" s="328">
        <v>2.9623655913978495</v>
      </c>
      <c r="I25" s="281">
        <v>854</v>
      </c>
      <c r="J25" s="281">
        <v>2292</v>
      </c>
      <c r="K25" s="329">
        <v>3.6199040767386093</v>
      </c>
      <c r="M25" s="312"/>
      <c r="N25" s="313"/>
    </row>
    <row r="26" spans="1:16" s="263" customFormat="1" ht="19.5" customHeight="1" x14ac:dyDescent="0.25">
      <c r="A26" s="330"/>
      <c r="B26" s="319" t="s">
        <v>89</v>
      </c>
      <c r="C26" s="320">
        <v>834</v>
      </c>
      <c r="D26" s="322">
        <v>2264</v>
      </c>
      <c r="E26" s="321">
        <v>3.2134292565947242</v>
      </c>
      <c r="F26" s="322">
        <v>186</v>
      </c>
      <c r="G26" s="322">
        <v>471</v>
      </c>
      <c r="H26" s="321">
        <v>2.9623655913978495</v>
      </c>
      <c r="I26" s="322">
        <v>834</v>
      </c>
      <c r="J26" s="322">
        <v>2192</v>
      </c>
      <c r="K26" s="331">
        <v>3.6199040767386093</v>
      </c>
      <c r="M26" s="312"/>
      <c r="N26" s="313"/>
    </row>
    <row r="27" spans="1:16" s="263" customFormat="1" ht="19.5" customHeight="1" x14ac:dyDescent="0.25">
      <c r="A27" s="330"/>
      <c r="B27" s="319" t="s">
        <v>75</v>
      </c>
      <c r="C27" s="322">
        <v>807</v>
      </c>
      <c r="D27" s="322">
        <v>2003</v>
      </c>
      <c r="E27" s="321">
        <v>3.007434944237918</v>
      </c>
      <c r="F27" s="322">
        <v>157</v>
      </c>
      <c r="G27" s="322">
        <v>383</v>
      </c>
      <c r="H27" s="321">
        <v>3.0382165605095541</v>
      </c>
      <c r="I27" s="322">
        <v>807</v>
      </c>
      <c r="J27" s="322">
        <v>1994</v>
      </c>
      <c r="K27" s="331">
        <v>3.5192069392812888</v>
      </c>
      <c r="M27" s="312"/>
      <c r="N27" s="313"/>
    </row>
    <row r="28" spans="1:16" s="263" customFormat="1" ht="19.5" customHeight="1" x14ac:dyDescent="0.25">
      <c r="A28" s="330"/>
      <c r="B28" s="319" t="s">
        <v>18</v>
      </c>
      <c r="C28" s="322">
        <v>780</v>
      </c>
      <c r="D28" s="322">
        <v>2397</v>
      </c>
      <c r="E28" s="321">
        <v>3.0730769230769233</v>
      </c>
      <c r="F28" s="322">
        <v>142</v>
      </c>
      <c r="G28" s="322">
        <v>413</v>
      </c>
      <c r="H28" s="321">
        <v>2.908450704225352</v>
      </c>
      <c r="I28" s="322">
        <v>780</v>
      </c>
      <c r="J28" s="322">
        <v>2781</v>
      </c>
      <c r="K28" s="331">
        <v>3.5653846153846156</v>
      </c>
      <c r="M28" s="312"/>
      <c r="N28" s="313"/>
    </row>
    <row r="29" spans="1:16" s="263" customFormat="1" ht="19.5" customHeight="1" thickBot="1" x14ac:dyDescent="0.3">
      <c r="A29" s="332"/>
      <c r="B29" s="333" t="s">
        <v>112</v>
      </c>
      <c r="C29" s="334">
        <v>704</v>
      </c>
      <c r="D29" s="337">
        <v>2085.5</v>
      </c>
      <c r="E29" s="335">
        <v>2.9623579545454546</v>
      </c>
      <c r="F29" s="334">
        <v>147</v>
      </c>
      <c r="G29" s="334">
        <v>479</v>
      </c>
      <c r="H29" s="335">
        <v>3.2585034013605441</v>
      </c>
      <c r="I29" s="334">
        <v>704</v>
      </c>
      <c r="J29" s="334">
        <v>2546</v>
      </c>
      <c r="K29" s="336">
        <v>3.6164772727272729</v>
      </c>
      <c r="M29" s="312"/>
      <c r="N29" s="313"/>
    </row>
    <row r="30" spans="1:16" s="263" customFormat="1" ht="19.5" customHeight="1" x14ac:dyDescent="0.25">
      <c r="A30" s="323"/>
      <c r="B30" s="324" t="s">
        <v>113</v>
      </c>
      <c r="C30" s="325">
        <v>677</v>
      </c>
      <c r="D30" s="325">
        <v>1920</v>
      </c>
      <c r="E30" s="326">
        <v>2.8360413589364843</v>
      </c>
      <c r="F30" s="325">
        <v>162</v>
      </c>
      <c r="G30" s="325">
        <v>456</v>
      </c>
      <c r="H30" s="326">
        <v>2.8148148148148149</v>
      </c>
      <c r="I30" s="325">
        <v>677</v>
      </c>
      <c r="J30" s="325">
        <v>2502</v>
      </c>
      <c r="K30" s="326">
        <v>3.6957163958641064</v>
      </c>
      <c r="M30" s="312"/>
      <c r="N30" s="313"/>
    </row>
    <row r="31" spans="1:16" s="263" customFormat="1" ht="19.5" customHeight="1" x14ac:dyDescent="0.25">
      <c r="A31" s="318"/>
      <c r="B31" s="319" t="s">
        <v>114</v>
      </c>
      <c r="C31" s="322">
        <v>672</v>
      </c>
      <c r="D31" s="322">
        <v>1960</v>
      </c>
      <c r="E31" s="321">
        <v>2.9166666666666665</v>
      </c>
      <c r="F31" s="322">
        <v>152</v>
      </c>
      <c r="G31" s="322">
        <v>472</v>
      </c>
      <c r="H31" s="321">
        <v>3.1052631578947367</v>
      </c>
      <c r="I31" s="322">
        <v>672</v>
      </c>
      <c r="J31" s="322">
        <v>2401</v>
      </c>
      <c r="K31" s="321">
        <v>3.5729166666666665</v>
      </c>
      <c r="M31" s="312"/>
      <c r="N31" s="313"/>
    </row>
    <row r="32" spans="1:16" s="263" customFormat="1" ht="19.5" customHeight="1" x14ac:dyDescent="0.25">
      <c r="A32" s="318"/>
      <c r="B32" s="319" t="s">
        <v>115</v>
      </c>
      <c r="C32" s="322">
        <v>673</v>
      </c>
      <c r="D32" s="322">
        <v>1889</v>
      </c>
      <c r="E32" s="321">
        <v>2.8068350668647843</v>
      </c>
      <c r="F32" s="322">
        <v>131</v>
      </c>
      <c r="G32" s="322">
        <v>371</v>
      </c>
      <c r="H32" s="321">
        <v>2.83206106870229</v>
      </c>
      <c r="I32" s="322">
        <v>673</v>
      </c>
      <c r="J32" s="322">
        <v>2230</v>
      </c>
      <c r="K32" s="321">
        <v>3.3135215453194653</v>
      </c>
      <c r="M32" s="312"/>
      <c r="N32" s="313"/>
    </row>
    <row r="33" spans="1:13" x14ac:dyDescent="0.2">
      <c r="A33" s="228"/>
      <c r="M33" s="225"/>
    </row>
    <row r="34" spans="1:13" x14ac:dyDescent="0.2">
      <c r="M34" s="22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Navngitte områder</vt:lpstr>
      </vt:variant>
      <vt:variant>
        <vt:i4>5</vt:i4>
      </vt:variant>
    </vt:vector>
  </HeadingPairs>
  <TitlesOfParts>
    <vt:vector size="15" baseType="lpstr">
      <vt:lpstr>Tab_2-B-1-A1-A6-Foreb_h_-åv_</vt:lpstr>
      <vt:lpstr>Tabell_2-1-K-Fritidsklubber</vt:lpstr>
      <vt:lpstr>Tabell_2_-_2_-_Meldinger</vt:lpstr>
      <vt:lpstr>Tabell_2_-_3_-_Undersøkelser</vt:lpstr>
      <vt:lpstr>Tab_2-4-1A-tiltak_i-utenf__hj_</vt:lpstr>
      <vt:lpstr>Tab_2-4-1B-barn_-hj_tiltak</vt:lpstr>
      <vt:lpstr>Tab 2-4-2 Barn under tilt. i bv</vt:lpstr>
      <vt:lpstr>Tabell_2-4-3-Barn_i_fosterhj</vt:lpstr>
      <vt:lpstr>Tabell_2_-_5_-_Tilsyn-fost_hj_</vt:lpstr>
      <vt:lpstr>kriteriebefolkning</vt:lpstr>
      <vt:lpstr>kriteriebefolkning!Utskriftsområde</vt:lpstr>
      <vt:lpstr>'Tab_2-4-1A-tiltak_i-utenf__hj_'!Utskriftsområde</vt:lpstr>
      <vt:lpstr>'Tab_2-4-1B-barn_-hj_tiltak'!Utskriftsområde</vt:lpstr>
      <vt:lpstr>'Tabell_2_-_2_-_Meldinger'!Utskriftsområde</vt:lpstr>
      <vt:lpstr>'Tabell_2_-_3_-_Undersøkelser'!Utskriftsområde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dash</cp:lastModifiedBy>
  <cp:lastPrinted>2012-03-19T14:36:19Z</cp:lastPrinted>
  <dcterms:created xsi:type="dcterms:W3CDTF">2003-11-04T12:39:02Z</dcterms:created>
  <dcterms:modified xsi:type="dcterms:W3CDTF">2015-02-24T16:13:06Z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13:24:46</vt:lpwstr>
  </property>
</Properties>
</file>