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320" windowHeight="11040" tabRatio="866"/>
  </bookViews>
  <sheets>
    <sheet name="Tab_2-B-1-A1-A6-Foreb_h_-åv_" sheetId="20" r:id="rId1"/>
    <sheet name="Tabell_2-1-K-Fritidsklubber" sheetId="19" r:id="rId2"/>
    <sheet name="Tabell_2_-_2_-_Meldinger" sheetId="3" r:id="rId3"/>
    <sheet name="Tabell_2_-_3_-_Undersøkelser" sheetId="4" r:id="rId4"/>
    <sheet name="Tab_2-4-1A-tiltak_i-utenf__hj_" sheetId="5" r:id="rId5"/>
    <sheet name="Tab_2-4-1B-barn_-hj_tiltak" sheetId="6" r:id="rId6"/>
    <sheet name="Tab 2-4-2 Barn under tilt. i bv" sheetId="21" r:id="rId7"/>
    <sheet name="Tabell_2-4-3-Barn_i_fosterhj" sheetId="12" r:id="rId8"/>
    <sheet name="Tabell_2_-_5_-_Tilsyn-fost_hj_" sheetId="13" r:id="rId9"/>
    <sheet name="Saker behandlet av Fylkesnemda" sheetId="22" r:id="rId10"/>
    <sheet name="kriteriebefolkning" sheetId="11" r:id="rId11"/>
  </sheets>
  <externalReferences>
    <externalReference r:id="rId12"/>
  </externalReferences>
  <definedNames>
    <definedName name="tall1">'[1]MAL2T-2003B_XLS'!$G$7:$G$731</definedName>
    <definedName name="_xlnm.Print_Area" localSheetId="10">kriteriebefolkning!$A$1:$U$23</definedName>
    <definedName name="_xlnm.Print_Area" localSheetId="4">'Tab_2-4-1A-tiltak_i-utenf__hj_'!$A$8:$H$35,'Tab_2-4-1A-tiltak_i-utenf__hj_'!$J$8:$R$35</definedName>
    <definedName name="_xlnm.Print_Area" localSheetId="5">'Tab_2-4-1B-barn_-hj_tiltak'!$A$8:$I$36</definedName>
    <definedName name="_xlnm.Print_Area" localSheetId="2">'Tabell_2_-_2_-_Meldinger'!$A$5:$K$30</definedName>
    <definedName name="_xlnm.Print_Area" localSheetId="3">'Tabell_2_-_3_-_Undersøkelser'!$B$8:$O$28</definedName>
  </definedNames>
  <calcPr calcId="145621"/>
</workbook>
</file>

<file path=xl/calcChain.xml><?xml version="1.0" encoding="utf-8"?>
<calcChain xmlns="http://schemas.openxmlformats.org/spreadsheetml/2006/main">
  <c r="B20" i="11" l="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P25" i="5" l="1"/>
  <c r="J90" i="22" l="1"/>
  <c r="I90" i="22"/>
  <c r="H90" i="22"/>
  <c r="G90" i="22"/>
  <c r="F90" i="22"/>
  <c r="E90" i="22"/>
  <c r="D90" i="22"/>
  <c r="C90" i="22"/>
  <c r="J58" i="22"/>
  <c r="I58" i="22"/>
  <c r="H58" i="22"/>
  <c r="G58" i="22"/>
  <c r="F58" i="22"/>
  <c r="E58" i="22"/>
  <c r="D58" i="22"/>
  <c r="C58" i="22"/>
  <c r="J26" i="22"/>
  <c r="I26" i="22"/>
  <c r="H26" i="22"/>
  <c r="G26" i="22"/>
  <c r="F26" i="22"/>
  <c r="E26" i="22"/>
  <c r="D26" i="22"/>
  <c r="C26" i="22"/>
  <c r="D23" i="12" l="1"/>
  <c r="E23" i="12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AR22" i="21" l="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AR21" i="21"/>
  <c r="P121" i="21"/>
  <c r="O121" i="21"/>
  <c r="N121" i="21"/>
  <c r="M121" i="21"/>
  <c r="L121" i="21"/>
  <c r="K121" i="21"/>
  <c r="J121" i="21"/>
  <c r="I121" i="21"/>
  <c r="H121" i="21"/>
  <c r="G121" i="21"/>
  <c r="F121" i="21"/>
  <c r="E121" i="21"/>
  <c r="D121" i="21"/>
  <c r="C121" i="21"/>
  <c r="P100" i="21"/>
  <c r="O100" i="21"/>
  <c r="N100" i="21"/>
  <c r="M100" i="21"/>
  <c r="L100" i="21"/>
  <c r="K100" i="21"/>
  <c r="J100" i="21"/>
  <c r="I100" i="21"/>
  <c r="H100" i="21"/>
  <c r="G100" i="21"/>
  <c r="F100" i="21"/>
  <c r="E100" i="21"/>
  <c r="D100" i="21"/>
  <c r="C100" i="21"/>
  <c r="P78" i="21"/>
  <c r="O78" i="21"/>
  <c r="N78" i="21"/>
  <c r="M78" i="21"/>
  <c r="L78" i="21"/>
  <c r="K78" i="21"/>
  <c r="J78" i="21"/>
  <c r="I78" i="21"/>
  <c r="H78" i="21"/>
  <c r="G78" i="21"/>
  <c r="F78" i="21"/>
  <c r="E78" i="21"/>
  <c r="D78" i="21"/>
  <c r="C78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R57" i="21"/>
  <c r="C57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Y36" i="21"/>
  <c r="P105" i="21"/>
  <c r="M105" i="21"/>
  <c r="L105" i="21"/>
  <c r="I105" i="21"/>
  <c r="F105" i="21"/>
  <c r="D105" i="21"/>
  <c r="C105" i="21"/>
  <c r="P84" i="21"/>
  <c r="M84" i="21"/>
  <c r="L84" i="21"/>
  <c r="I84" i="21"/>
  <c r="F84" i="21"/>
  <c r="D84" i="21"/>
  <c r="C84" i="21"/>
  <c r="P62" i="21"/>
  <c r="M62" i="21"/>
  <c r="L62" i="21"/>
  <c r="I62" i="21"/>
  <c r="F62" i="21"/>
  <c r="D62" i="21"/>
  <c r="C62" i="21"/>
  <c r="P41" i="21"/>
  <c r="M41" i="21"/>
  <c r="L41" i="21"/>
  <c r="I41" i="21"/>
  <c r="F41" i="21"/>
  <c r="C41" i="21"/>
  <c r="D41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O36" i="21" s="1"/>
  <c r="N21" i="21"/>
  <c r="N36" i="21" s="1"/>
  <c r="M21" i="21"/>
  <c r="L21" i="21"/>
  <c r="K21" i="21"/>
  <c r="K36" i="21" s="1"/>
  <c r="J21" i="21"/>
  <c r="J36" i="21" s="1"/>
  <c r="I21" i="21"/>
  <c r="H21" i="21"/>
  <c r="H36" i="21" s="1"/>
  <c r="G21" i="21"/>
  <c r="G36" i="21" s="1"/>
  <c r="F21" i="21"/>
  <c r="E21" i="21"/>
  <c r="E36" i="21" s="1"/>
  <c r="D21" i="21"/>
  <c r="C21" i="21"/>
  <c r="L36" i="21" l="1"/>
  <c r="P36" i="21"/>
  <c r="D36" i="21"/>
  <c r="F36" i="21"/>
  <c r="I36" i="21"/>
  <c r="M36" i="21"/>
  <c r="C36" i="21"/>
  <c r="Q10" i="5"/>
  <c r="H10" i="5"/>
  <c r="C22" i="3"/>
  <c r="G7" i="3"/>
  <c r="E54" i="20" l="1"/>
  <c r="C22" i="20"/>
  <c r="E20" i="20"/>
  <c r="J27" i="20"/>
  <c r="J28" i="20"/>
  <c r="J20" i="20"/>
  <c r="J54" i="20"/>
  <c r="E142" i="19"/>
  <c r="D142" i="19"/>
  <c r="F84" i="19"/>
  <c r="E30" i="19"/>
  <c r="G30" i="19"/>
  <c r="D30" i="19"/>
  <c r="C30" i="19"/>
  <c r="A8" i="19"/>
  <c r="A7" i="19"/>
  <c r="A6" i="19"/>
  <c r="A5" i="19"/>
  <c r="A4" i="19"/>
  <c r="A10" i="20"/>
  <c r="A9" i="20"/>
  <c r="A8" i="20"/>
  <c r="A7" i="20"/>
  <c r="A6" i="20"/>
  <c r="A5" i="20"/>
  <c r="A4" i="20"/>
  <c r="J19" i="20" l="1"/>
  <c r="J23" i="20"/>
  <c r="E21" i="20"/>
  <c r="G22" i="20"/>
  <c r="E23" i="20"/>
  <c r="C26" i="20"/>
  <c r="C30" i="20"/>
  <c r="G30" i="20"/>
  <c r="J17" i="20"/>
  <c r="J25" i="20"/>
  <c r="C21" i="20"/>
  <c r="E24" i="20"/>
  <c r="C25" i="20"/>
  <c r="G25" i="20"/>
  <c r="G27" i="20"/>
  <c r="E28" i="20"/>
  <c r="C29" i="20"/>
  <c r="G29" i="20"/>
  <c r="H30" i="20"/>
  <c r="H28" i="20"/>
  <c r="I53" i="20"/>
  <c r="I49" i="20"/>
  <c r="F29" i="20"/>
  <c r="F25" i="20"/>
  <c r="D18" i="20"/>
  <c r="H19" i="20"/>
  <c r="F24" i="20"/>
  <c r="D27" i="20"/>
  <c r="H27" i="20"/>
  <c r="F30" i="20"/>
  <c r="I41" i="20"/>
  <c r="E19" i="20"/>
  <c r="I45" i="20"/>
  <c r="G26" i="20"/>
  <c r="E27" i="20"/>
  <c r="F21" i="20"/>
  <c r="H18" i="20"/>
  <c r="D22" i="20"/>
  <c r="H22" i="20"/>
  <c r="D26" i="20"/>
  <c r="H26" i="20"/>
  <c r="D30" i="20"/>
  <c r="J29" i="20"/>
  <c r="G17" i="20"/>
  <c r="G21" i="20"/>
  <c r="G23" i="20"/>
  <c r="D19" i="20"/>
  <c r="F20" i="20"/>
  <c r="D23" i="20"/>
  <c r="H23" i="20"/>
  <c r="F28" i="20"/>
  <c r="J24" i="20"/>
  <c r="G113" i="19"/>
  <c r="C113" i="19"/>
  <c r="C142" i="19"/>
  <c r="G142" i="19"/>
  <c r="D53" i="19"/>
  <c r="E113" i="19"/>
  <c r="F113" i="19"/>
  <c r="F30" i="19"/>
  <c r="C53" i="19"/>
  <c r="G53" i="19"/>
  <c r="E53" i="19"/>
  <c r="D84" i="19"/>
  <c r="F142" i="19"/>
  <c r="F53" i="19"/>
  <c r="C84" i="19"/>
  <c r="G84" i="19"/>
  <c r="E84" i="19"/>
  <c r="D113" i="19"/>
  <c r="F16" i="20"/>
  <c r="C17" i="20"/>
  <c r="D79" i="20"/>
  <c r="F17" i="20"/>
  <c r="G18" i="20"/>
  <c r="H79" i="20"/>
  <c r="E17" i="20"/>
  <c r="F18" i="20"/>
  <c r="I67" i="20"/>
  <c r="G19" i="20"/>
  <c r="D20" i="20"/>
  <c r="H20" i="20"/>
  <c r="J21" i="20"/>
  <c r="F22" i="20"/>
  <c r="I71" i="20"/>
  <c r="D24" i="20"/>
  <c r="H24" i="20"/>
  <c r="E25" i="20"/>
  <c r="F26" i="20"/>
  <c r="I75" i="20"/>
  <c r="D28" i="20"/>
  <c r="E29" i="20"/>
  <c r="C104" i="20"/>
  <c r="G104" i="20"/>
  <c r="F130" i="20"/>
  <c r="I116" i="20"/>
  <c r="I120" i="20"/>
  <c r="I124" i="20"/>
  <c r="E155" i="20"/>
  <c r="J155" i="20"/>
  <c r="I142" i="20"/>
  <c r="I146" i="20"/>
  <c r="I150" i="20"/>
  <c r="I154" i="20"/>
  <c r="C16" i="20"/>
  <c r="C27" i="20"/>
  <c r="C79" i="20"/>
  <c r="G79" i="20"/>
  <c r="D17" i="20"/>
  <c r="H17" i="20"/>
  <c r="E18" i="20"/>
  <c r="J18" i="20"/>
  <c r="F19" i="20"/>
  <c r="I68" i="20"/>
  <c r="G20" i="20"/>
  <c r="D21" i="20"/>
  <c r="H21" i="20"/>
  <c r="E22" i="20"/>
  <c r="J22" i="20"/>
  <c r="F23" i="20"/>
  <c r="I72" i="20"/>
  <c r="G24" i="20"/>
  <c r="D25" i="20"/>
  <c r="H25" i="20"/>
  <c r="E26" i="20"/>
  <c r="J26" i="20"/>
  <c r="F27" i="20"/>
  <c r="I76" i="20"/>
  <c r="G28" i="20"/>
  <c r="D29" i="20"/>
  <c r="H29" i="20"/>
  <c r="E30" i="20"/>
  <c r="J30" i="20"/>
  <c r="F104" i="20"/>
  <c r="I90" i="20"/>
  <c r="I94" i="20"/>
  <c r="I98" i="20"/>
  <c r="I102" i="20"/>
  <c r="E130" i="20"/>
  <c r="J130" i="20"/>
  <c r="I121" i="20"/>
  <c r="I125" i="20"/>
  <c r="I129" i="20"/>
  <c r="D155" i="20"/>
  <c r="H155" i="20"/>
  <c r="I143" i="20"/>
  <c r="I147" i="20"/>
  <c r="G16" i="20"/>
  <c r="C18" i="20"/>
  <c r="D54" i="20"/>
  <c r="I42" i="20"/>
  <c r="I46" i="20"/>
  <c r="E16" i="20"/>
  <c r="J16" i="20"/>
  <c r="C19" i="20"/>
  <c r="C23" i="20"/>
  <c r="C54" i="20"/>
  <c r="G54" i="20"/>
  <c r="I43" i="20"/>
  <c r="I47" i="20"/>
  <c r="I51" i="20"/>
  <c r="F79" i="20"/>
  <c r="I65" i="20"/>
  <c r="I69" i="20"/>
  <c r="I73" i="20"/>
  <c r="I77" i="20"/>
  <c r="E104" i="20"/>
  <c r="J104" i="20"/>
  <c r="I91" i="20"/>
  <c r="I95" i="20"/>
  <c r="I99" i="20"/>
  <c r="I103" i="20"/>
  <c r="D130" i="20"/>
  <c r="H130" i="20"/>
  <c r="I118" i="20"/>
  <c r="I122" i="20"/>
  <c r="I126" i="20"/>
  <c r="C155" i="20"/>
  <c r="G155" i="20"/>
  <c r="I144" i="20"/>
  <c r="I148" i="20"/>
  <c r="I152" i="20"/>
  <c r="H54" i="20"/>
  <c r="I50" i="20"/>
  <c r="D16" i="20"/>
  <c r="H16" i="20"/>
  <c r="C20" i="20"/>
  <c r="C24" i="20"/>
  <c r="C28" i="20"/>
  <c r="F54" i="20"/>
  <c r="I40" i="20"/>
  <c r="I44" i="20"/>
  <c r="I48" i="20"/>
  <c r="I52" i="20"/>
  <c r="E79" i="20"/>
  <c r="J79" i="20"/>
  <c r="I66" i="20"/>
  <c r="I70" i="20"/>
  <c r="I74" i="20"/>
  <c r="I78" i="20"/>
  <c r="D104" i="20"/>
  <c r="H104" i="20"/>
  <c r="I92" i="20"/>
  <c r="I96" i="20"/>
  <c r="I100" i="20"/>
  <c r="C130" i="20"/>
  <c r="G130" i="20"/>
  <c r="I119" i="20"/>
  <c r="I123" i="20"/>
  <c r="I127" i="20"/>
  <c r="F155" i="20"/>
  <c r="I141" i="20"/>
  <c r="I145" i="20"/>
  <c r="I149" i="20"/>
  <c r="I153" i="20"/>
  <c r="I93" i="20"/>
  <c r="I97" i="20"/>
  <c r="I101" i="20"/>
  <c r="I128" i="20"/>
  <c r="I117" i="20"/>
  <c r="I151" i="20"/>
  <c r="I39" i="20"/>
  <c r="I64" i="20"/>
  <c r="I89" i="20"/>
  <c r="I115" i="20"/>
  <c r="I140" i="20"/>
  <c r="G31" i="20" l="1"/>
  <c r="F31" i="20"/>
  <c r="H31" i="20"/>
  <c r="D31" i="20"/>
  <c r="J31" i="20"/>
  <c r="I18" i="20"/>
  <c r="I26" i="20"/>
  <c r="I30" i="20"/>
  <c r="I22" i="20"/>
  <c r="I130" i="20"/>
  <c r="I104" i="20"/>
  <c r="C31" i="20"/>
  <c r="E31" i="20"/>
  <c r="I25" i="20"/>
  <c r="I21" i="20"/>
  <c r="I27" i="20"/>
  <c r="I28" i="20"/>
  <c r="I155" i="20"/>
  <c r="I29" i="20"/>
  <c r="I20" i="20"/>
  <c r="I19" i="20"/>
  <c r="O31" i="20"/>
  <c r="I79" i="20"/>
  <c r="I17" i="20"/>
  <c r="I24" i="20"/>
  <c r="I23" i="20"/>
  <c r="I16" i="20"/>
  <c r="I54" i="20"/>
  <c r="P31" i="20"/>
  <c r="I31" i="20" l="1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E7" i="3"/>
  <c r="E8" i="3"/>
  <c r="G8" i="3"/>
  <c r="O25" i="4" l="1"/>
  <c r="F25" i="4"/>
  <c r="H11" i="6" l="1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R25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Q25" i="5" l="1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I22" i="3"/>
  <c r="K22" i="3"/>
  <c r="D22" i="3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2" i="3"/>
  <c r="F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A3" i="3"/>
  <c r="H25" i="5" l="1"/>
  <c r="J22" i="3"/>
  <c r="E22" i="3"/>
  <c r="G22" i="3" s="1"/>
</calcChain>
</file>

<file path=xl/comments1.xml><?xml version="1.0" encoding="utf-8"?>
<comments xmlns="http://schemas.openxmlformats.org/spreadsheetml/2006/main">
  <authors>
    <author>sveinopo</author>
  </authors>
  <commentList>
    <comment ref="A1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6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8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1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4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</authors>
  <commentList>
    <comment ref="E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H1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A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5.xml><?xml version="1.0" encoding="utf-8"?>
<comments xmlns="http://schemas.openxmlformats.org/spreadsheetml/2006/main">
  <authors>
    <author>sveinopo</author>
  </authors>
  <commentList>
    <comment ref="E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<sst xmlns="http://schemas.openxmlformats.org/spreadsheetml/2006/main" count="1034" uniqueCount="214">
  <si>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</si>
  <si>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</si>
  <si>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</si>
  <si>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</si>
  <si>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</si>
  <si>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</si>
  <si>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</si>
  <si>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</si>
  <si>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</si>
  <si>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</si>
  <si>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</si>
  <si>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</si>
  <si>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</si>
  <si>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</si>
  <si>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</si>
  <si>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</si>
  <si>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</si>
  <si>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</si>
  <si>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</si>
  <si>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</si>
  <si>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</si>
  <si>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</si>
  <si>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</si>
  <si>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</si>
  <si>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</si>
  <si>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Kontroll-sum</t>
  </si>
  <si>
    <t>Antall barn omfattet av meldingene</t>
  </si>
  <si>
    <t>SUM 1. tertial 2011</t>
  </si>
  <si>
    <t>SUM 2. tertial 2010</t>
  </si>
  <si>
    <t>SUM 1. tertial 2010</t>
  </si>
  <si>
    <t>Andel avsluttede under.søk-saker innen 3 mnd.   2)</t>
  </si>
  <si>
    <t>Andel avsluttede under.søk-saker innen 6 mnd.   2)</t>
  </si>
  <si>
    <t>herav i alderen 0 - 17 år</t>
  </si>
  <si>
    <t>SUM barn og unge under tiltak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</si>
  <si>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</si>
  <si>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</si>
  <si>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</si>
  <si>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</si>
  <si>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</si>
  <si>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</si>
  <si>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</si>
  <si>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</si>
  <si>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</si>
  <si>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</si>
  <si>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</si>
  <si>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</si>
  <si>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</si>
  <si>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</si>
  <si>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</si>
  <si>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</si>
  <si>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</si>
  <si>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</si>
  <si>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</si>
  <si>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</si>
  <si>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</si>
  <si>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</si>
  <si>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</si>
  <si>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</si>
  <si>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</si>
  <si>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</si>
  <si>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</si>
  <si>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</si>
  <si>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</si>
  <si>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</si>
  <si>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</si>
  <si>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</si>
  <si>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</si>
  <si>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</si>
  <si>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</si>
  <si>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</si>
  <si>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</si>
  <si>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SUM 2. tertial 2011</t>
  </si>
  <si>
    <t>SUM 2011</t>
  </si>
  <si>
    <t>1. Underss. opprettet i per.</t>
  </si>
  <si>
    <t>7. Sum underss. avsl. med vedtak</t>
  </si>
  <si>
    <t>13. Sum avsl. unders. uten tiltak:</t>
  </si>
  <si>
    <t>18. Barn omfattet av unders.:</t>
  </si>
  <si>
    <t>Andel undersøkelser avsluttet med vedtak om tiltak</t>
  </si>
  <si>
    <t>- hvor mange av de avsl. sakene mere enn 3 mnd:</t>
  </si>
  <si>
    <t>- hvor mange av de avsl. sakene mere enn 6 mnd:</t>
  </si>
  <si>
    <t>67-74 år</t>
  </si>
  <si>
    <t>75-79 år</t>
  </si>
  <si>
    <t>80-84 år</t>
  </si>
  <si>
    <t>85-89 år</t>
  </si>
  <si>
    <t>SUM 2012</t>
  </si>
  <si>
    <t xml:space="preserve"> </t>
  </si>
  <si>
    <t xml:space="preserve">3. Sum underss  </t>
  </si>
  <si>
    <t>SUM 2013</t>
  </si>
  <si>
    <t>Kun årsstatistikk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</si>
  <si>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</si>
  <si>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</si>
  <si>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</si>
  <si>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</si>
  <si>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</si>
  <si>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</si>
  <si>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</si>
  <si>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SUM 2009</t>
  </si>
  <si>
    <t>SUM 2008</t>
  </si>
  <si>
    <t>SUM 2007</t>
  </si>
  <si>
    <t>SUM 2006</t>
  </si>
  <si>
    <t>SUM 2005</t>
  </si>
  <si>
    <t>Tabell 2 -5 - Tilsyns- og oppfølgingsbesøk for barn 0 - 17 år i fosterhjem i perioden 01.01 - 31.12.</t>
  </si>
  <si>
    <t>Gjennom-snittlig antall tilsyns-besøk pr. barn plassert av bydelens barnevern</t>
  </si>
  <si>
    <t>Gj.snittlig antall tilsyns-besøk pr. barn plassert av andre  barnevern</t>
  </si>
  <si>
    <t xml:space="preserve">Gj.snittlig antall oppfølgings-besøk pr. barn </t>
  </si>
  <si>
    <t>Sum-tabell</t>
  </si>
  <si>
    <t>Tabell 2-B-1-A1 - Sum personellinnsats innen helsestasjons- og skolehelsetjeneste - timeverk pr. uke</t>
  </si>
  <si>
    <t>Tabell 2-B-1-B - Helsestasjon for ungdom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</si>
  <si>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</si>
  <si>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</si>
  <si>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</si>
  <si>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</si>
  <si>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</si>
  <si>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</si>
  <si>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</si>
  <si>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Herav dekket av opp-trappings-midler</t>
  </si>
  <si>
    <t>Antall konsultasjoner i løpet av året</t>
  </si>
  <si>
    <t>Antall ungdommer benyttet tjenesten i løpet av året</t>
  </si>
  <si>
    <t>*) Med minimum 3-årig høyskoleutdanning</t>
  </si>
  <si>
    <t>**) Sekretær, hjelpepleier, assistent m.v.</t>
  </si>
  <si>
    <t>Tabell 2-B-1-A2 - Sum personellinnsats- helsestasjonstjeneste til gravide og barn 0 - 5 år - timeverk pr. uke</t>
  </si>
  <si>
    <t>Tabell 2-B-1-A3 - Sum personellinnsats- skolehelsetjeneste i grunnskolen - timeverk pr. uke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</si>
  <si>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</si>
  <si>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</si>
  <si>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</si>
  <si>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</si>
  <si>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</si>
  <si>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</si>
  <si>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</si>
  <si>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</si>
  <si>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</si>
  <si>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SUM 2004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</si>
  <si>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</si>
  <si>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</si>
  <si>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</si>
  <si>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</si>
  <si>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</si>
  <si>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</si>
  <si>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</si>
  <si>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</si>
  <si>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</si>
  <si>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</si>
  <si>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Tabell 2-4-2 - A1 - Barn under tiltak i barnevernet etter alder og type tiltak  - sum alle aldre - pr. 31.12  </t>
  </si>
  <si>
    <t xml:space="preserve">Tabell 2-4-2 - B1 - Barn under tiltak i barnevernet etter alder og type tiltak  - sum alle aldre - i perioden 01.01 - 31.12  </t>
  </si>
  <si>
    <t>Barn med tiltak i barne-vernet i alt</t>
  </si>
  <si>
    <t>Herav inn-vandrer-barn</t>
  </si>
  <si>
    <t>Antall barn i foster-hjem</t>
  </si>
  <si>
    <t>Antall oppholds-døgn i foster-hjem totalt</t>
  </si>
  <si>
    <t>Antall oppholds-døgn i for-sterket foster-hjem totalt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</si>
  <si>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</si>
  <si>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</si>
  <si>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</si>
  <si>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</si>
  <si>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</si>
  <si>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avvik</t>
  </si>
  <si>
    <t xml:space="preserve"> -</t>
  </si>
  <si>
    <t xml:space="preserve">Tabell 2-4-2 - A2 - Barn under tiltak i barnevernet etter alder og type tiltak  - 0 - 5 år - pr. 31.12  </t>
  </si>
  <si>
    <t xml:space="preserve">Tabell 2-4-2 - A3 - Barn under tiltak i barnevernet etter alder og type tiltak  - 6 - 12 år - pr. 31.12  </t>
  </si>
  <si>
    <t xml:space="preserve">Tabell 2-4-2 - A4 - Barn under tiltak i barnevernet etter alder og type tiltak  - 13 - 17 år - pr. 31.12  </t>
  </si>
  <si>
    <t xml:space="preserve">Tabell 2-4-2 - A5 - Barn under tiltak i barnevernet etter alder og type tiltak  - ≥ 18 år - pr. 31.12  </t>
  </si>
  <si>
    <t>Antall barn i familie-hjem</t>
  </si>
  <si>
    <t>Antall barn i beredskaps-hjem</t>
  </si>
  <si>
    <t>Antall oppholds-døgn i familiehjem totalt</t>
  </si>
  <si>
    <t>Antall oppholdsdøgn i bered-skaps-hjem totalt</t>
  </si>
  <si>
    <t>Kilde: Bydelsstatistikk</t>
  </si>
  <si>
    <t>Antall ubehandlede meldinger fra før 01.01</t>
  </si>
  <si>
    <t>2. Underss. overført fra 2013.:</t>
  </si>
  <si>
    <t>SUM pr 31.03.2014</t>
  </si>
  <si>
    <t>xxxx</t>
  </si>
  <si>
    <t>SUM pr. 31.12. 2013</t>
  </si>
  <si>
    <t>SUM pr. 31.12. 2012</t>
  </si>
  <si>
    <t>SUM pr. 31.12. 2011</t>
  </si>
  <si>
    <t>SUM pr. 31.12. 2010</t>
  </si>
  <si>
    <t>16. Sum ikke-av-sluttede saker:</t>
  </si>
  <si>
    <t>SUM pr 31.08.2014</t>
  </si>
  <si>
    <t>SUM 2014</t>
  </si>
  <si>
    <t>ikke oppgitt</t>
  </si>
  <si>
    <t>Tabell 2 - 2 - Meldinger i barnevernet i perioden 01.01. - 31.02.</t>
  </si>
  <si>
    <t>Tabell 2 - 3 - B - Undersøkelsessaker i barnevernet i perioden 01.01. - 31.12.</t>
  </si>
  <si>
    <t>2. Antall barn og unge med plasserings-tiltak</t>
  </si>
  <si>
    <t>SUM pr 31.12.2014</t>
  </si>
  <si>
    <t>Tabell 2-4-1 - B1 - Barn med hjelpetiltak og omsorgstiltak, med gyldige planer ved periodeslutt pr. 31.12.</t>
  </si>
  <si>
    <t>Av disse med tiltak som ikke er plasserings-tiltak</t>
  </si>
  <si>
    <t>Tab 2-4-1</t>
  </si>
  <si>
    <t>Kontroll: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</si>
  <si>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</si>
  <si>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</si>
  <si>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</si>
  <si>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</si>
  <si>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</si>
  <si>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</si>
  <si>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</si>
  <si>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</si>
  <si>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</si>
  <si>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</si>
  <si>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</si>
  <si>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</si>
  <si>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Tabell 2-4-1 - A1 - Barn og unge med tiltak i barnevernet pr. 31.12.</t>
  </si>
  <si>
    <t>1. Antall barn og unge med tiltak som ikke er plasserings-tiltak</t>
  </si>
  <si>
    <t>SUM barn og unge med tiltak</t>
  </si>
  <si>
    <t xml:space="preserve">Antall akutt-plassert </t>
  </si>
  <si>
    <t xml:space="preserve"> Antall akutt-plassert 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</si>
  <si>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</si>
  <si>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</si>
  <si>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 xml:space="preserve">Tabell 2-4-2 - A2 - Barn med tiltak i barnevernet etter alder og type tiltak  - 0 - 5 år - pr. 31.12  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</si>
  <si>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</si>
  <si>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</si>
  <si>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</si>
  <si>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1) Opplysninger/data mangler</t>
  </si>
  <si>
    <t xml:space="preserve">Herav antall barn med tiltak som både er og ikke er plasserings-tiltak </t>
  </si>
  <si>
    <t>xxxx  1)</t>
  </si>
  <si>
    <t>Tabell 02.07. Kriteriebefolkningen i bydelene etter alder per 1.1.2015*</t>
  </si>
  <si>
    <t>* I aldersgruppene over 66 år er institusjonsbeboere i andre bydeler og kommuner tilbakeført til den bydelen som betaler for dem. (Herav 103 utenbys bosatte institusjonsbeboere)</t>
  </si>
  <si>
    <t>Tabell 2-4-1 - A2 - Barn og unge med tiltak i barnevernet i perioden 01.01 - 31.12.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</si>
</sst>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0.0&quot; &quot;%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0.0\ %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0.0"/>
    <numFmt numFmtId="172" formatCode="_(* #,##0.00_);_(* \(#,##0.00\);_(* &quot;-&quot;??_);_(@_)"/>
    <numFmt numFmtId="173" formatCode="0%"/>
  </numFmts>
  <fonts count="4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Helv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rgb="FF00000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2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indexed="64"/>
      </patternFill>
    </fill>
  </fills>
  <borders count="1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27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165" fontId="5" fillId="0" borderId="0" applyFont="0" applyFill="0" applyBorder="0" applyAlignment="0" applyProtection="0"/>
    <xf numFmtId="0" fontId="7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0" fontId="13" fillId="0" borderId="0"/>
    <xf numFmtId="167" fontId="5" fillId="0" borderId="0" applyFont="0" applyFill="0" applyBorder="0" applyAlignment="0" applyProtection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0" fontId="26" fillId="0" borderId="0"/>
    <xf numFmtId="17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3" fillId="0" borderId="0"/>
    <xf numFmtId="173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1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/>
    <xf numFmtId="9" fontId="1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7" fillId="0" borderId="0" applyNumberFormat="0" applyBorder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0" fillId="0" borderId="0"/>
    <xf numFmtId="9" fontId="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2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97">
    <xf numFmtId="0" fontId="0" fillId="0" borderId="0" xfId="0"/>
    <xf numFmtId="3" fontId="8" fillId="0" borderId="0" xfId="0" applyNumberFormat="1" applyFont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wrapText="1"/>
    </xf>
    <xf numFmtId="3" fontId="8" fillId="0" borderId="6" xfId="0" applyNumberFormat="1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wrapText="1"/>
    </xf>
    <xf numFmtId="3" fontId="8" fillId="0" borderId="8" xfId="0" applyNumberFormat="1" applyFont="1" applyFill="1" applyBorder="1" applyAlignment="1">
      <alignment horizontal="center"/>
    </xf>
    <xf numFmtId="3" fontId="8" fillId="0" borderId="9" xfId="0" applyNumberFormat="1" applyFont="1" applyFill="1" applyBorder="1" applyAlignment="1">
      <alignment wrapText="1"/>
    </xf>
    <xf numFmtId="3" fontId="8" fillId="0" borderId="10" xfId="0" applyNumberFormat="1" applyFont="1" applyFill="1" applyBorder="1" applyAlignment="1">
      <alignment horizontal="center"/>
    </xf>
    <xf numFmtId="3" fontId="8" fillId="0" borderId="11" xfId="0" applyNumberFormat="1" applyFont="1" applyFill="1" applyBorder="1" applyAlignment="1">
      <alignment wrapText="1"/>
    </xf>
    <xf numFmtId="3" fontId="9" fillId="0" borderId="1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1" xfId="0" applyNumberFormat="1" applyFont="1" applyBorder="1"/>
    <xf numFmtId="3" fontId="9" fillId="0" borderId="16" xfId="0" applyNumberFormat="1" applyFont="1" applyBorder="1"/>
    <xf numFmtId="0" fontId="9" fillId="0" borderId="2" xfId="0" applyFont="1" applyFill="1" applyBorder="1" applyAlignment="1">
      <alignment wrapText="1"/>
    </xf>
    <xf numFmtId="3" fontId="12" fillId="0" borderId="0" xfId="0" applyNumberFormat="1" applyFont="1" applyFill="1" applyAlignment="1">
      <alignment horizontal="left" vertical="center"/>
    </xf>
    <xf numFmtId="3" fontId="9" fillId="0" borderId="0" xfId="0" applyNumberFormat="1" applyFont="1" applyFill="1" applyAlignment="1">
      <alignment horizontal="center" wrapText="1"/>
    </xf>
    <xf numFmtId="3" fontId="12" fillId="0" borderId="0" xfId="0" applyNumberFormat="1" applyFont="1" applyAlignment="1">
      <alignment horizontal="left" vertical="center"/>
    </xf>
    <xf numFmtId="3" fontId="9" fillId="0" borderId="1" xfId="0" applyNumberFormat="1" applyFont="1" applyFill="1" applyBorder="1" applyAlignment="1">
      <alignment horizontal="center" wrapText="1"/>
    </xf>
    <xf numFmtId="3" fontId="9" fillId="0" borderId="2" xfId="0" applyNumberFormat="1" applyFont="1" applyFill="1" applyBorder="1" applyAlignment="1">
      <alignment horizontal="center" wrapText="1"/>
    </xf>
    <xf numFmtId="3" fontId="9" fillId="0" borderId="3" xfId="0" applyNumberFormat="1" applyFont="1" applyFill="1" applyBorder="1" applyAlignment="1">
      <alignment horizontal="center" wrapText="1"/>
    </xf>
    <xf numFmtId="3" fontId="9" fillId="0" borderId="4" xfId="0" applyNumberFormat="1" applyFont="1" applyFill="1" applyBorder="1" applyAlignment="1">
      <alignment horizontal="center" wrapText="1"/>
    </xf>
    <xf numFmtId="3" fontId="9" fillId="0" borderId="18" xfId="0" applyNumberFormat="1" applyFont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/>
    </xf>
    <xf numFmtId="3" fontId="9" fillId="0" borderId="12" xfId="0" applyNumberFormat="1" applyFont="1" applyFill="1" applyBorder="1"/>
    <xf numFmtId="3" fontId="9" fillId="0" borderId="14" xfId="0" applyNumberFormat="1" applyFont="1" applyFill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3" fontId="9" fillId="0" borderId="5" xfId="0" applyNumberFormat="1" applyFont="1" applyFill="1" applyBorder="1"/>
    <xf numFmtId="3" fontId="9" fillId="0" borderId="17" xfId="0" applyNumberFormat="1" applyFont="1" applyBorder="1"/>
    <xf numFmtId="3" fontId="9" fillId="0" borderId="18" xfId="0" applyNumberFormat="1" applyFont="1" applyFill="1" applyBorder="1" applyAlignment="1">
      <alignment horizontal="center" wrapText="1"/>
    </xf>
    <xf numFmtId="0" fontId="15" fillId="0" borderId="0" xfId="0" applyFont="1"/>
    <xf numFmtId="3" fontId="8" fillId="4" borderId="0" xfId="0" applyNumberFormat="1" applyFont="1" applyFill="1" applyAlignment="1"/>
    <xf numFmtId="3" fontId="8" fillId="4" borderId="0" xfId="0" applyNumberFormat="1" applyFont="1" applyFill="1"/>
    <xf numFmtId="3" fontId="8" fillId="6" borderId="0" xfId="0" applyNumberFormat="1" applyFont="1" applyFill="1" applyAlignment="1">
      <alignment horizontal="left"/>
    </xf>
    <xf numFmtId="3" fontId="8" fillId="6" borderId="0" xfId="0" applyNumberFormat="1" applyFont="1" applyFill="1"/>
    <xf numFmtId="3" fontId="17" fillId="6" borderId="0" xfId="0" applyNumberFormat="1" applyFont="1" applyFill="1"/>
    <xf numFmtId="3" fontId="18" fillId="0" borderId="0" xfId="0" applyNumberFormat="1" applyFont="1"/>
    <xf numFmtId="3" fontId="9" fillId="0" borderId="0" xfId="0" applyNumberFormat="1" applyFont="1" applyAlignment="1">
      <alignment horizontal="left" vertical="center"/>
    </xf>
    <xf numFmtId="3" fontId="8" fillId="0" borderId="51" xfId="0" applyNumberFormat="1" applyFont="1" applyBorder="1"/>
    <xf numFmtId="3" fontId="8" fillId="0" borderId="53" xfId="0" applyNumberFormat="1" applyFont="1" applyBorder="1"/>
    <xf numFmtId="3" fontId="9" fillId="0" borderId="2" xfId="0" applyNumberFormat="1" applyFont="1" applyFill="1" applyBorder="1" applyAlignment="1">
      <alignment wrapText="1"/>
    </xf>
    <xf numFmtId="3" fontId="8" fillId="0" borderId="0" xfId="0" applyNumberFormat="1" applyFont="1" applyAlignment="1"/>
    <xf numFmtId="3" fontId="9" fillId="0" borderId="15" xfId="0" applyNumberFormat="1" applyFont="1" applyBorder="1" applyAlignment="1">
      <alignment horizontal="center" wrapText="1"/>
    </xf>
    <xf numFmtId="3" fontId="20" fillId="0" borderId="0" xfId="0" applyNumberFormat="1" applyFont="1" applyAlignment="1">
      <alignment horizontal="left"/>
    </xf>
    <xf numFmtId="3" fontId="20" fillId="0" borderId="0" xfId="0" applyNumberFormat="1" applyFont="1" applyAlignment="1">
      <alignment horizontal="center" wrapText="1"/>
    </xf>
    <xf numFmtId="3" fontId="8" fillId="0" borderId="29" xfId="0" applyNumberFormat="1" applyFont="1" applyBorder="1"/>
    <xf numFmtId="3" fontId="8" fillId="0" borderId="30" xfId="0" applyNumberFormat="1" applyFont="1" applyBorder="1"/>
    <xf numFmtId="3" fontId="8" fillId="0" borderId="31" xfId="0" applyNumberFormat="1" applyFont="1" applyBorder="1"/>
    <xf numFmtId="3" fontId="21" fillId="0" borderId="0" xfId="0" applyNumberFormat="1" applyFont="1"/>
    <xf numFmtId="3" fontId="21" fillId="0" borderId="0" xfId="0" applyNumberFormat="1" applyFont="1" applyAlignment="1">
      <alignment horizontal="right"/>
    </xf>
    <xf numFmtId="3" fontId="8" fillId="0" borderId="32" xfId="0" applyNumberFormat="1" applyFont="1" applyBorder="1"/>
    <xf numFmtId="3" fontId="8" fillId="0" borderId="28" xfId="0" applyNumberFormat="1" applyFont="1" applyBorder="1"/>
    <xf numFmtId="3" fontId="8" fillId="0" borderId="33" xfId="0" applyNumberFormat="1" applyFont="1" applyBorder="1"/>
    <xf numFmtId="3" fontId="8" fillId="0" borderId="34" xfId="0" applyNumberFormat="1" applyFont="1" applyBorder="1"/>
    <xf numFmtId="3" fontId="8" fillId="0" borderId="35" xfId="0" applyNumberFormat="1" applyFont="1" applyBorder="1"/>
    <xf numFmtId="3" fontId="8" fillId="0" borderId="36" xfId="0" applyNumberFormat="1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3" fontId="8" fillId="0" borderId="1" xfId="0" applyNumberFormat="1" applyFont="1" applyBorder="1"/>
    <xf numFmtId="3" fontId="8" fillId="0" borderId="16" xfId="0" applyNumberFormat="1" applyFont="1" applyBorder="1"/>
    <xf numFmtId="3" fontId="8" fillId="0" borderId="15" xfId="0" applyNumberFormat="1" applyFont="1" applyBorder="1"/>
    <xf numFmtId="3" fontId="9" fillId="0" borderId="29" xfId="0" applyNumberFormat="1" applyFont="1" applyBorder="1" applyAlignment="1">
      <alignment horizontal="center"/>
    </xf>
    <xf numFmtId="3" fontId="9" fillId="0" borderId="30" xfId="0" applyNumberFormat="1" applyFont="1" applyFill="1" applyBorder="1" applyAlignment="1">
      <alignment wrapText="1"/>
    </xf>
    <xf numFmtId="3" fontId="9" fillId="0" borderId="30" xfId="0" applyNumberFormat="1" applyFont="1" applyBorder="1"/>
    <xf numFmtId="3" fontId="9" fillId="0" borderId="31" xfId="0" applyNumberFormat="1" applyFont="1" applyBorder="1"/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horizontal="center"/>
    </xf>
    <xf numFmtId="3" fontId="8" fillId="0" borderId="28" xfId="0" applyNumberFormat="1" applyFont="1" applyFill="1" applyBorder="1" applyAlignment="1">
      <alignment wrapText="1"/>
    </xf>
    <xf numFmtId="3" fontId="8" fillId="0" borderId="34" xfId="0" applyNumberFormat="1" applyFont="1" applyBorder="1" applyAlignment="1">
      <alignment horizontal="center"/>
    </xf>
    <xf numFmtId="3" fontId="8" fillId="0" borderId="35" xfId="0" applyNumberFormat="1" applyFont="1" applyFill="1" applyBorder="1" applyAlignment="1">
      <alignment wrapText="1"/>
    </xf>
    <xf numFmtId="3" fontId="8" fillId="0" borderId="23" xfId="0" applyNumberFormat="1" applyFont="1" applyFill="1" applyBorder="1" applyAlignment="1">
      <alignment wrapText="1"/>
    </xf>
    <xf numFmtId="3" fontId="8" fillId="0" borderId="2" xfId="0" applyNumberFormat="1" applyFont="1" applyFill="1" applyBorder="1" applyAlignment="1">
      <alignment wrapText="1"/>
    </xf>
    <xf numFmtId="3" fontId="8" fillId="0" borderId="56" xfId="0" applyNumberFormat="1" applyFont="1" applyBorder="1"/>
    <xf numFmtId="3" fontId="8" fillId="0" borderId="52" xfId="0" applyNumberFormat="1" applyFont="1" applyBorder="1"/>
    <xf numFmtId="3" fontId="8" fillId="0" borderId="44" xfId="0" applyNumberFormat="1" applyFont="1" applyBorder="1"/>
    <xf numFmtId="3" fontId="8" fillId="0" borderId="54" xfId="0" applyNumberFormat="1" applyFont="1" applyBorder="1"/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21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22" fillId="0" borderId="6" xfId="0" applyFont="1" applyFill="1" applyBorder="1" applyAlignment="1">
      <alignment horizontal="center"/>
    </xf>
    <xf numFmtId="0" fontId="22" fillId="0" borderId="7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/>
    </xf>
    <xf numFmtId="0" fontId="22" fillId="0" borderId="9" xfId="0" applyFont="1" applyFill="1" applyBorder="1" applyAlignment="1">
      <alignment wrapText="1"/>
    </xf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wrapText="1"/>
    </xf>
    <xf numFmtId="0" fontId="17" fillId="0" borderId="0" xfId="0" applyFont="1"/>
    <xf numFmtId="0" fontId="17" fillId="0" borderId="29" xfId="0" applyFont="1" applyBorder="1" applyAlignment="1">
      <alignment horizontal="center"/>
    </xf>
    <xf numFmtId="0" fontId="17" fillId="0" borderId="30" xfId="0" applyFont="1" applyFill="1" applyBorder="1" applyAlignment="1">
      <alignment wrapText="1"/>
    </xf>
    <xf numFmtId="0" fontId="17" fillId="0" borderId="13" xfId="0" applyFont="1" applyBorder="1"/>
    <xf numFmtId="0" fontId="17" fillId="0" borderId="1" xfId="0" applyFont="1" applyBorder="1" applyAlignment="1">
      <alignment horizontal="center"/>
    </xf>
    <xf numFmtId="0" fontId="17" fillId="0" borderId="2" xfId="0" applyFont="1" applyFill="1" applyBorder="1" applyAlignment="1">
      <alignment wrapText="1"/>
    </xf>
    <xf numFmtId="0" fontId="17" fillId="0" borderId="30" xfId="0" applyFont="1" applyBorder="1"/>
    <xf numFmtId="0" fontId="22" fillId="4" borderId="0" xfId="0" applyFont="1" applyFill="1" applyAlignment="1"/>
    <xf numFmtId="0" fontId="22" fillId="4" borderId="0" xfId="0" applyFont="1" applyFill="1"/>
    <xf numFmtId="0" fontId="22" fillId="5" borderId="0" xfId="0" applyFont="1" applyFill="1" applyAlignment="1"/>
    <xf numFmtId="0" fontId="22" fillId="5" borderId="0" xfId="0" applyFont="1" applyFill="1"/>
    <xf numFmtId="0" fontId="17" fillId="0" borderId="45" xfId="0" applyFont="1" applyBorder="1" applyAlignment="1">
      <alignment horizontal="left" vertical="center"/>
    </xf>
    <xf numFmtId="0" fontId="17" fillId="0" borderId="47" xfId="0" applyFont="1" applyBorder="1" applyAlignment="1">
      <alignment horizontal="center" wrapText="1"/>
    </xf>
    <xf numFmtId="0" fontId="17" fillId="0" borderId="45" xfId="0" applyFont="1" applyBorder="1" applyAlignment="1">
      <alignment horizontal="left"/>
    </xf>
    <xf numFmtId="0" fontId="17" fillId="0" borderId="47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7" fillId="0" borderId="0" xfId="0" applyFont="1" applyFill="1" applyAlignment="1">
      <alignment horizontal="center" wrapText="1"/>
    </xf>
    <xf numFmtId="0" fontId="22" fillId="0" borderId="49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2" fontId="22" fillId="0" borderId="0" xfId="0" applyNumberFormat="1" applyFont="1"/>
    <xf numFmtId="0" fontId="17" fillId="0" borderId="12" xfId="0" applyFont="1" applyBorder="1"/>
    <xf numFmtId="0" fontId="17" fillId="0" borderId="0" xfId="0" applyFont="1" applyFill="1"/>
    <xf numFmtId="2" fontId="17" fillId="0" borderId="0" xfId="0" applyNumberFormat="1" applyFont="1"/>
    <xf numFmtId="0" fontId="17" fillId="0" borderId="1" xfId="0" applyFont="1" applyBorder="1"/>
    <xf numFmtId="0" fontId="22" fillId="0" borderId="28" xfId="0" applyFont="1" applyBorder="1" applyAlignment="1">
      <alignment horizontal="center"/>
    </xf>
    <xf numFmtId="0" fontId="22" fillId="0" borderId="28" xfId="0" applyFont="1" applyFill="1" applyBorder="1" applyAlignment="1">
      <alignment wrapText="1"/>
    </xf>
    <xf numFmtId="169" fontId="22" fillId="0" borderId="28" xfId="0" applyNumberFormat="1" applyFont="1" applyBorder="1"/>
    <xf numFmtId="170" fontId="22" fillId="0" borderId="28" xfId="1" applyNumberFormat="1" applyFont="1" applyBorder="1"/>
    <xf numFmtId="0" fontId="22" fillId="0" borderId="28" xfId="0" applyFont="1" applyBorder="1"/>
    <xf numFmtId="0" fontId="22" fillId="0" borderId="41" xfId="0" applyFont="1" applyBorder="1" applyAlignment="1">
      <alignment horizontal="center"/>
    </xf>
    <xf numFmtId="0" fontId="22" fillId="0" borderId="41" xfId="0" applyFont="1" applyFill="1" applyBorder="1" applyAlignment="1">
      <alignment wrapText="1"/>
    </xf>
    <xf numFmtId="0" fontId="22" fillId="0" borderId="41" xfId="0" applyFont="1" applyBorder="1"/>
    <xf numFmtId="170" fontId="22" fillId="0" borderId="41" xfId="1" applyNumberFormat="1" applyFont="1" applyBorder="1"/>
    <xf numFmtId="169" fontId="17" fillId="0" borderId="30" xfId="0" applyNumberFormat="1" applyFont="1" applyBorder="1"/>
    <xf numFmtId="170" fontId="17" fillId="0" borderId="30" xfId="1" applyNumberFormat="1" applyFont="1" applyBorder="1"/>
    <xf numFmtId="170" fontId="17" fillId="0" borderId="31" xfId="1" applyNumberFormat="1" applyFont="1" applyBorder="1"/>
    <xf numFmtId="0" fontId="22" fillId="0" borderId="32" xfId="0" applyFont="1" applyBorder="1" applyAlignment="1">
      <alignment horizontal="center"/>
    </xf>
    <xf numFmtId="170" fontId="22" fillId="0" borderId="33" xfId="1" applyNumberFormat="1" applyFont="1" applyBorder="1"/>
    <xf numFmtId="0" fontId="22" fillId="0" borderId="34" xfId="0" applyFont="1" applyBorder="1" applyAlignment="1">
      <alignment horizontal="center"/>
    </xf>
    <xf numFmtId="0" fontId="22" fillId="0" borderId="35" xfId="0" applyFont="1" applyFill="1" applyBorder="1" applyAlignment="1">
      <alignment wrapText="1"/>
    </xf>
    <xf numFmtId="0" fontId="22" fillId="0" borderId="35" xfId="0" applyFont="1" applyBorder="1"/>
    <xf numFmtId="170" fontId="22" fillId="0" borderId="35" xfId="1" applyNumberFormat="1" applyFont="1" applyBorder="1"/>
    <xf numFmtId="170" fontId="22" fillId="0" borderId="36" xfId="1" applyNumberFormat="1" applyFont="1" applyBorder="1"/>
    <xf numFmtId="1" fontId="22" fillId="0" borderId="35" xfId="0" applyNumberFormat="1" applyFont="1" applyBorder="1"/>
    <xf numFmtId="0" fontId="25" fillId="0" borderId="0" xfId="0" applyFont="1" applyAlignment="1">
      <alignment horizontal="left"/>
    </xf>
    <xf numFmtId="0" fontId="17" fillId="0" borderId="14" xfId="0" applyFont="1" applyBorder="1"/>
    <xf numFmtId="0" fontId="17" fillId="0" borderId="24" xfId="0" applyFont="1" applyBorder="1"/>
    <xf numFmtId="164" fontId="17" fillId="0" borderId="24" xfId="2" applyNumberFormat="1" applyFont="1" applyBorder="1"/>
    <xf numFmtId="0" fontId="17" fillId="0" borderId="16" xfId="0" applyFont="1" applyBorder="1"/>
    <xf numFmtId="0" fontId="17" fillId="0" borderId="15" xfId="0" applyFont="1" applyBorder="1"/>
    <xf numFmtId="0" fontId="17" fillId="0" borderId="17" xfId="0" applyFont="1" applyBorder="1"/>
    <xf numFmtId="164" fontId="17" fillId="0" borderId="17" xfId="2" applyNumberFormat="1" applyFont="1" applyBorder="1"/>
    <xf numFmtId="0" fontId="22" fillId="0" borderId="2" xfId="0" applyFont="1" applyFill="1" applyBorder="1" applyAlignment="1">
      <alignment wrapText="1"/>
    </xf>
    <xf numFmtId="0" fontId="22" fillId="0" borderId="1" xfId="0" applyFont="1" applyBorder="1"/>
    <xf numFmtId="0" fontId="22" fillId="0" borderId="16" xfId="0" applyFont="1" applyBorder="1"/>
    <xf numFmtId="0" fontId="22" fillId="0" borderId="15" xfId="0" applyFont="1" applyBorder="1"/>
    <xf numFmtId="0" fontId="22" fillId="0" borderId="17" xfId="0" applyFont="1" applyBorder="1"/>
    <xf numFmtId="164" fontId="22" fillId="0" borderId="17" xfId="2" applyNumberFormat="1" applyFont="1" applyBorder="1"/>
    <xf numFmtId="3" fontId="16" fillId="0" borderId="0" xfId="0" applyNumberFormat="1" applyFont="1"/>
    <xf numFmtId="0" fontId="22" fillId="0" borderId="1" xfId="0" applyFont="1" applyBorder="1" applyAlignment="1">
      <alignment horizontal="center"/>
    </xf>
    <xf numFmtId="0" fontId="22" fillId="0" borderId="12" xfId="0" applyFont="1" applyBorder="1"/>
    <xf numFmtId="0" fontId="22" fillId="0" borderId="13" xfId="0" applyFont="1" applyBorder="1"/>
    <xf numFmtId="0" fontId="22" fillId="0" borderId="14" xfId="0" applyFont="1" applyBorder="1"/>
    <xf numFmtId="0" fontId="22" fillId="0" borderId="24" xfId="0" applyFont="1" applyBorder="1"/>
    <xf numFmtId="164" fontId="22" fillId="0" borderId="24" xfId="2" applyNumberFormat="1" applyFont="1" applyBorder="1"/>
    <xf numFmtId="3" fontId="8" fillId="0" borderId="0" xfId="0" applyNumberFormat="1" applyFont="1"/>
    <xf numFmtId="3" fontId="9" fillId="0" borderId="0" xfId="0" applyNumberFormat="1" applyFont="1"/>
    <xf numFmtId="0" fontId="22" fillId="0" borderId="0" xfId="0" applyFont="1"/>
    <xf numFmtId="0" fontId="17" fillId="0" borderId="0" xfId="0" applyFont="1"/>
    <xf numFmtId="0" fontId="22" fillId="0" borderId="2" xfId="0" applyFont="1" applyFill="1" applyBorder="1" applyAlignment="1">
      <alignment wrapText="1"/>
    </xf>
    <xf numFmtId="0" fontId="17" fillId="0" borderId="75" xfId="0" applyFont="1" applyBorder="1" applyAlignment="1">
      <alignment horizontal="center" wrapText="1"/>
    </xf>
    <xf numFmtId="1" fontId="22" fillId="0" borderId="28" xfId="0" applyNumberFormat="1" applyFont="1" applyBorder="1"/>
    <xf numFmtId="0" fontId="23" fillId="0" borderId="84" xfId="0" applyFont="1" applyBorder="1"/>
    <xf numFmtId="0" fontId="17" fillId="0" borderId="78" xfId="0" applyFont="1" applyBorder="1" applyAlignment="1">
      <alignment horizontal="center" wrapText="1"/>
    </xf>
    <xf numFmtId="3" fontId="8" fillId="0" borderId="34" xfId="0" applyNumberFormat="1" applyFont="1" applyFill="1" applyBorder="1"/>
    <xf numFmtId="0" fontId="14" fillId="3" borderId="92" xfId="0" applyFont="1" applyFill="1" applyBorder="1" applyAlignment="1">
      <alignment horizontal="right"/>
    </xf>
    <xf numFmtId="0" fontId="23" fillId="0" borderId="85" xfId="0" applyFont="1" applyBorder="1"/>
    <xf numFmtId="0" fontId="8" fillId="0" borderId="28" xfId="0" applyFont="1" applyFill="1" applyBorder="1" applyAlignment="1">
      <alignment wrapText="1"/>
    </xf>
    <xf numFmtId="0" fontId="17" fillId="0" borderId="77" xfId="0" applyFont="1" applyBorder="1" applyAlignment="1">
      <alignment horizontal="center" wrapText="1"/>
    </xf>
    <xf numFmtId="169" fontId="14" fillId="0" borderId="84" xfId="1" applyNumberFormat="1" applyFont="1" applyFill="1" applyBorder="1"/>
    <xf numFmtId="0" fontId="8" fillId="0" borderId="68" xfId="0" applyFont="1" applyFill="1" applyBorder="1" applyAlignment="1">
      <alignment wrapText="1"/>
    </xf>
    <xf numFmtId="0" fontId="23" fillId="0" borderId="83" xfId="0" applyFont="1" applyBorder="1"/>
    <xf numFmtId="164" fontId="22" fillId="0" borderId="36" xfId="2" applyNumberFormat="1" applyFont="1" applyBorder="1"/>
    <xf numFmtId="0" fontId="17" fillId="0" borderId="76" xfId="0" applyFont="1" applyBorder="1" applyAlignment="1">
      <alignment horizontal="center" wrapText="1"/>
    </xf>
    <xf numFmtId="3" fontId="8" fillId="0" borderId="0" xfId="0" applyNumberFormat="1" applyFont="1"/>
    <xf numFmtId="3" fontId="9" fillId="0" borderId="19" xfId="0" applyNumberFormat="1" applyFont="1" applyFill="1" applyBorder="1"/>
    <xf numFmtId="0" fontId="9" fillId="0" borderId="23" xfId="0" applyFont="1" applyFill="1" applyBorder="1" applyAlignment="1">
      <alignment wrapText="1"/>
    </xf>
    <xf numFmtId="3" fontId="8" fillId="0" borderId="28" xfId="0" applyNumberFormat="1" applyFont="1" applyBorder="1"/>
    <xf numFmtId="3" fontId="8" fillId="0" borderId="35" xfId="0" applyNumberFormat="1" applyFont="1" applyBorder="1"/>
    <xf numFmtId="3" fontId="8" fillId="0" borderId="1" xfId="0" applyNumberFormat="1" applyFont="1" applyBorder="1" applyAlignment="1">
      <alignment horizontal="center"/>
    </xf>
    <xf numFmtId="0" fontId="22" fillId="0" borderId="0" xfId="0" applyFont="1"/>
    <xf numFmtId="0" fontId="22" fillId="0" borderId="7" xfId="0" applyFont="1" applyFill="1" applyBorder="1" applyAlignment="1">
      <alignment wrapText="1"/>
    </xf>
    <xf numFmtId="0" fontId="22" fillId="0" borderId="9" xfId="0" applyFont="1" applyFill="1" applyBorder="1" applyAlignment="1">
      <alignment wrapText="1"/>
    </xf>
    <xf numFmtId="0" fontId="22" fillId="0" borderId="28" xfId="0" applyFont="1" applyFill="1" applyBorder="1" applyAlignment="1">
      <alignment wrapText="1"/>
    </xf>
    <xf numFmtId="0" fontId="22" fillId="0" borderId="28" xfId="0" applyFont="1" applyBorder="1"/>
    <xf numFmtId="0" fontId="22" fillId="0" borderId="41" xfId="0" applyFont="1" applyFill="1" applyBorder="1" applyAlignment="1">
      <alignment wrapText="1"/>
    </xf>
    <xf numFmtId="0" fontId="22" fillId="0" borderId="41" xfId="0" applyFont="1" applyBorder="1"/>
    <xf numFmtId="0" fontId="22" fillId="0" borderId="35" xfId="0" applyFont="1" applyFill="1" applyBorder="1" applyAlignment="1">
      <alignment wrapText="1"/>
    </xf>
    <xf numFmtId="0" fontId="22" fillId="0" borderId="35" xfId="0" applyFont="1" applyBorder="1"/>
    <xf numFmtId="1" fontId="22" fillId="0" borderId="35" xfId="0" applyNumberFormat="1" applyFont="1" applyBorder="1"/>
    <xf numFmtId="0" fontId="23" fillId="0" borderId="29" xfId="0" applyFont="1" applyBorder="1"/>
    <xf numFmtId="0" fontId="23" fillId="0" borderId="31" xfId="0" applyFont="1" applyBorder="1"/>
    <xf numFmtId="0" fontId="23" fillId="0" borderId="32" xfId="0" applyFont="1" applyBorder="1"/>
    <xf numFmtId="0" fontId="23" fillId="0" borderId="33" xfId="0" applyFont="1" applyBorder="1"/>
    <xf numFmtId="0" fontId="23" fillId="0" borderId="34" xfId="0" applyFont="1" applyBorder="1"/>
    <xf numFmtId="0" fontId="23" fillId="0" borderId="36" xfId="0" applyFont="1" applyBorder="1"/>
    <xf numFmtId="3" fontId="8" fillId="0" borderId="28" xfId="0" applyNumberFormat="1" applyFont="1" applyFill="1" applyBorder="1"/>
    <xf numFmtId="3" fontId="8" fillId="0" borderId="35" xfId="0" applyNumberFormat="1" applyFont="1" applyFill="1" applyBorder="1"/>
    <xf numFmtId="3" fontId="8" fillId="0" borderId="33" xfId="0" applyNumberFormat="1" applyFont="1" applyFill="1" applyBorder="1"/>
    <xf numFmtId="3" fontId="8" fillId="0" borderId="36" xfId="0" applyNumberFormat="1" applyFont="1" applyFill="1" applyBorder="1"/>
    <xf numFmtId="0" fontId="14" fillId="3" borderId="29" xfId="0" applyFont="1" applyFill="1" applyBorder="1" applyAlignment="1">
      <alignment horizontal="right"/>
    </xf>
    <xf numFmtId="0" fontId="14" fillId="3" borderId="30" xfId="0" applyFont="1" applyFill="1" applyBorder="1" applyAlignment="1">
      <alignment horizontal="right"/>
    </xf>
    <xf numFmtId="0" fontId="14" fillId="3" borderId="32" xfId="0" applyFont="1" applyFill="1" applyBorder="1" applyAlignment="1">
      <alignment horizontal="right"/>
    </xf>
    <xf numFmtId="0" fontId="14" fillId="3" borderId="28" xfId="0" applyFont="1" applyFill="1" applyBorder="1" applyAlignment="1">
      <alignment horizontal="right"/>
    </xf>
    <xf numFmtId="0" fontId="14" fillId="3" borderId="31" xfId="0" applyFont="1" applyFill="1" applyBorder="1" applyAlignment="1">
      <alignment horizontal="right"/>
    </xf>
    <xf numFmtId="0" fontId="14" fillId="3" borderId="33" xfId="0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center"/>
    </xf>
    <xf numFmtId="0" fontId="17" fillId="0" borderId="73" xfId="0" applyFont="1" applyBorder="1" applyAlignment="1">
      <alignment horizontal="center" wrapText="1"/>
    </xf>
    <xf numFmtId="0" fontId="17" fillId="0" borderId="72" xfId="0" applyFont="1" applyBorder="1" applyAlignment="1">
      <alignment horizontal="center" wrapText="1"/>
    </xf>
    <xf numFmtId="0" fontId="17" fillId="0" borderId="12" xfId="0" applyFont="1" applyBorder="1" applyAlignment="1">
      <alignment horizontal="center"/>
    </xf>
    <xf numFmtId="3" fontId="9" fillId="0" borderId="28" xfId="0" applyNumberFormat="1" applyFont="1" applyFill="1" applyBorder="1"/>
    <xf numFmtId="0" fontId="17" fillId="0" borderId="74" xfId="0" applyFont="1" applyBorder="1" applyAlignment="1">
      <alignment horizontal="center" wrapText="1"/>
    </xf>
    <xf numFmtId="164" fontId="22" fillId="0" borderId="33" xfId="2" applyNumberFormat="1" applyFont="1" applyBorder="1"/>
    <xf numFmtId="0" fontId="22" fillId="0" borderId="82" xfId="0" applyFont="1" applyFill="1" applyBorder="1" applyAlignment="1">
      <alignment wrapText="1"/>
    </xf>
    <xf numFmtId="3" fontId="9" fillId="0" borderId="32" xfId="0" applyNumberFormat="1" applyFont="1" applyFill="1" applyBorder="1" applyAlignment="1">
      <alignment horizontal="center"/>
    </xf>
    <xf numFmtId="0" fontId="22" fillId="0" borderId="79" xfId="0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0" fontId="22" fillId="0" borderId="70" xfId="0" applyFont="1" applyBorder="1" applyAlignment="1">
      <alignment horizontal="center"/>
    </xf>
    <xf numFmtId="0" fontId="22" fillId="0" borderId="81" xfId="0" applyFont="1" applyFill="1" applyBorder="1" applyAlignment="1">
      <alignment horizontal="center"/>
    </xf>
    <xf numFmtId="0" fontId="22" fillId="0" borderId="80" xfId="0" applyFont="1" applyFill="1" applyBorder="1" applyAlignment="1">
      <alignment horizontal="center"/>
    </xf>
    <xf numFmtId="3" fontId="26" fillId="0" borderId="0" xfId="115" applyNumberFormat="1" applyFont="1" applyBorder="1" applyAlignment="1" applyProtection="1">
      <alignment horizontal="right"/>
    </xf>
    <xf numFmtId="3" fontId="26" fillId="0" borderId="0" xfId="47" applyNumberFormat="1" applyFont="1" applyBorder="1" applyAlignment="1" applyProtection="1">
      <alignment horizontal="right"/>
    </xf>
    <xf numFmtId="164" fontId="22" fillId="0" borderId="35" xfId="2" applyNumberFormat="1" applyFont="1" applyBorder="1"/>
    <xf numFmtId="3" fontId="8" fillId="0" borderId="32" xfId="0" applyNumberFormat="1" applyFont="1" applyFill="1" applyBorder="1"/>
    <xf numFmtId="169" fontId="14" fillId="0" borderId="83" xfId="1" applyNumberFormat="1" applyFont="1" applyFill="1" applyBorder="1"/>
    <xf numFmtId="3" fontId="8" fillId="0" borderId="84" xfId="0" applyNumberFormat="1" applyFont="1" applyFill="1" applyBorder="1"/>
    <xf numFmtId="169" fontId="14" fillId="0" borderId="86" xfId="1" applyNumberFormat="1" applyFont="1" applyFill="1" applyBorder="1"/>
    <xf numFmtId="0" fontId="8" fillId="0" borderId="35" xfId="0" applyFont="1" applyFill="1" applyBorder="1" applyAlignment="1">
      <alignment wrapText="1"/>
    </xf>
    <xf numFmtId="3" fontId="9" fillId="0" borderId="33" xfId="0" applyNumberFormat="1" applyFont="1" applyFill="1" applyBorder="1"/>
    <xf numFmtId="3" fontId="8" fillId="0" borderId="85" xfId="0" applyNumberFormat="1" applyFont="1" applyFill="1" applyBorder="1"/>
    <xf numFmtId="0" fontId="8" fillId="0" borderId="69" xfId="0" applyFont="1" applyFill="1" applyBorder="1" applyAlignment="1">
      <alignment wrapText="1"/>
    </xf>
    <xf numFmtId="3" fontId="8" fillId="0" borderId="34" xfId="0" applyNumberFormat="1" applyFont="1" applyFill="1" applyBorder="1" applyAlignment="1">
      <alignment horizontal="center"/>
    </xf>
    <xf numFmtId="0" fontId="14" fillId="3" borderId="93" xfId="0" applyFont="1" applyFill="1" applyBorder="1" applyAlignment="1">
      <alignment horizontal="right"/>
    </xf>
    <xf numFmtId="1" fontId="26" fillId="0" borderId="0" xfId="115" applyNumberFormat="1" applyFont="1" applyBorder="1"/>
    <xf numFmtId="1" fontId="26" fillId="0" borderId="0" xfId="47" applyNumberFormat="1" applyFont="1" applyBorder="1"/>
    <xf numFmtId="1" fontId="26" fillId="0" borderId="0" xfId="115" applyNumberFormat="1" applyFont="1" applyBorder="1"/>
    <xf numFmtId="1" fontId="26" fillId="0" borderId="0" xfId="47" applyNumberFormat="1" applyFont="1" applyBorder="1"/>
    <xf numFmtId="3" fontId="26" fillId="0" borderId="0" xfId="115" applyNumberFormat="1" applyFont="1" applyBorder="1" applyAlignment="1" applyProtection="1">
      <alignment horizontal="right"/>
    </xf>
    <xf numFmtId="3" fontId="26" fillId="0" borderId="0" xfId="47" applyNumberFormat="1" applyFont="1" applyBorder="1" applyAlignment="1" applyProtection="1">
      <alignment horizontal="right"/>
    </xf>
    <xf numFmtId="0" fontId="26" fillId="0" borderId="0" xfId="22" applyFont="1" applyBorder="1" applyProtection="1">
      <protection locked="0"/>
    </xf>
    <xf numFmtId="3" fontId="26" fillId="0" borderId="0" xfId="115" applyNumberFormat="1" applyFont="1" applyBorder="1" applyAlignment="1" applyProtection="1">
      <alignment horizontal="right"/>
    </xf>
    <xf numFmtId="3" fontId="26" fillId="0" borderId="0" xfId="56" applyNumberFormat="1" applyFont="1" applyBorder="1" applyAlignment="1" applyProtection="1">
      <alignment horizontal="right"/>
    </xf>
    <xf numFmtId="3" fontId="9" fillId="0" borderId="41" xfId="0" applyNumberFormat="1" applyFont="1" applyFill="1" applyBorder="1" applyAlignment="1">
      <alignment wrapText="1"/>
    </xf>
    <xf numFmtId="3" fontId="8" fillId="0" borderId="70" xfId="0" applyNumberFormat="1" applyFont="1" applyBorder="1" applyAlignment="1">
      <alignment horizontal="center"/>
    </xf>
    <xf numFmtId="3" fontId="8" fillId="0" borderId="41" xfId="0" applyNumberFormat="1" applyFont="1" applyFill="1" applyBorder="1" applyAlignment="1">
      <alignment wrapText="1"/>
    </xf>
    <xf numFmtId="3" fontId="8" fillId="0" borderId="41" xfId="0" applyNumberFormat="1" applyFont="1" applyBorder="1"/>
    <xf numFmtId="3" fontId="8" fillId="0" borderId="71" xfId="0" applyNumberFormat="1" applyFont="1" applyBorder="1"/>
    <xf numFmtId="3" fontId="8" fillId="0" borderId="42" xfId="0" applyNumberFormat="1" applyFont="1" applyBorder="1"/>
    <xf numFmtId="3" fontId="8" fillId="0" borderId="48" xfId="0" applyNumberFormat="1" applyFont="1" applyBorder="1"/>
    <xf numFmtId="3" fontId="8" fillId="0" borderId="50" xfId="0" applyNumberFormat="1" applyFont="1" applyBorder="1"/>
    <xf numFmtId="3" fontId="8" fillId="0" borderId="8" xfId="0" applyNumberFormat="1" applyFont="1" applyBorder="1"/>
    <xf numFmtId="3" fontId="8" fillId="0" borderId="43" xfId="0" applyNumberFormat="1" applyFont="1" applyBorder="1"/>
    <xf numFmtId="3" fontId="8" fillId="0" borderId="9" xfId="0" applyNumberFormat="1" applyFont="1" applyBorder="1"/>
    <xf numFmtId="3" fontId="8" fillId="0" borderId="10" xfId="0" applyNumberFormat="1" applyFont="1" applyBorder="1"/>
    <xf numFmtId="3" fontId="8" fillId="0" borderId="55" xfId="0" applyNumberFormat="1" applyFont="1" applyBorder="1"/>
    <xf numFmtId="3" fontId="8" fillId="0" borderId="11" xfId="0" applyNumberFormat="1" applyFont="1" applyBorder="1"/>
    <xf numFmtId="164" fontId="23" fillId="0" borderId="99" xfId="2" applyNumberFormat="1" applyFont="1" applyBorder="1"/>
    <xf numFmtId="164" fontId="23" fillId="0" borderId="26" xfId="2" applyNumberFormat="1" applyFont="1" applyBorder="1"/>
    <xf numFmtId="164" fontId="23" fillId="0" borderId="100" xfId="2" applyNumberFormat="1" applyFont="1" applyBorder="1"/>
    <xf numFmtId="0" fontId="23" fillId="0" borderId="92" xfId="0" applyFont="1" applyBorder="1"/>
    <xf numFmtId="0" fontId="23" fillId="0" borderId="93" xfId="0" applyFont="1" applyBorder="1"/>
    <xf numFmtId="0" fontId="23" fillId="0" borderId="94" xfId="0" applyFont="1" applyBorder="1"/>
    <xf numFmtId="0" fontId="23" fillId="0" borderId="99" xfId="0" applyFont="1" applyBorder="1"/>
    <xf numFmtId="0" fontId="23" fillId="0" borderId="26" xfId="0" applyFont="1" applyBorder="1"/>
    <xf numFmtId="0" fontId="23" fillId="0" borderId="100" xfId="0" applyFont="1" applyBorder="1"/>
    <xf numFmtId="0" fontId="14" fillId="3" borderId="67" xfId="0" applyFont="1" applyFill="1" applyBorder="1" applyAlignment="1">
      <alignment horizontal="right"/>
    </xf>
    <xf numFmtId="0" fontId="14" fillId="3" borderId="68" xfId="0" applyFont="1" applyFill="1" applyBorder="1" applyAlignment="1">
      <alignment horizontal="right"/>
    </xf>
    <xf numFmtId="169" fontId="14" fillId="0" borderId="92" xfId="1" applyNumberFormat="1" applyFont="1" applyFill="1" applyBorder="1"/>
    <xf numFmtId="169" fontId="14" fillId="0" borderId="93" xfId="1" applyNumberFormat="1" applyFont="1" applyFill="1" applyBorder="1"/>
    <xf numFmtId="169" fontId="22" fillId="0" borderId="41" xfId="0" applyNumberFormat="1" applyFont="1" applyBorder="1"/>
    <xf numFmtId="170" fontId="22" fillId="0" borderId="71" xfId="1" applyNumberFormat="1" applyFont="1" applyBorder="1"/>
    <xf numFmtId="171" fontId="22" fillId="0" borderId="28" xfId="0" applyNumberFormat="1" applyFont="1" applyBorder="1"/>
    <xf numFmtId="0" fontId="22" fillId="0" borderId="29" xfId="0" applyFont="1" applyBorder="1"/>
    <xf numFmtId="0" fontId="22" fillId="0" borderId="30" xfId="0" applyFont="1" applyBorder="1"/>
    <xf numFmtId="171" fontId="22" fillId="0" borderId="30" xfId="0" applyNumberFormat="1" applyFont="1" applyBorder="1"/>
    <xf numFmtId="1" fontId="22" fillId="0" borderId="30" xfId="0" applyNumberFormat="1" applyFont="1" applyBorder="1"/>
    <xf numFmtId="0" fontId="22" fillId="0" borderId="32" xfId="0" applyFont="1" applyBorder="1"/>
    <xf numFmtId="0" fontId="22" fillId="0" borderId="34" xfId="0" applyFont="1" applyBorder="1"/>
    <xf numFmtId="171" fontId="22" fillId="0" borderId="35" xfId="0" applyNumberFormat="1" applyFont="1" applyBorder="1"/>
    <xf numFmtId="0" fontId="32" fillId="0" borderId="0" xfId="0" applyFont="1"/>
    <xf numFmtId="0" fontId="31" fillId="0" borderId="0" xfId="0" applyFont="1"/>
    <xf numFmtId="1" fontId="32" fillId="0" borderId="0" xfId="0" applyNumberFormat="1" applyFont="1"/>
    <xf numFmtId="0" fontId="16" fillId="0" borderId="0" xfId="0" applyFont="1"/>
    <xf numFmtId="3" fontId="32" fillId="0" borderId="0" xfId="0" applyNumberFormat="1" applyFont="1" applyFill="1"/>
    <xf numFmtId="3" fontId="32" fillId="0" borderId="0" xfId="0" applyNumberFormat="1" applyFont="1"/>
    <xf numFmtId="171" fontId="22" fillId="0" borderId="31" xfId="0" applyNumberFormat="1" applyFont="1" applyBorder="1"/>
    <xf numFmtId="171" fontId="22" fillId="0" borderId="33" xfId="0" applyNumberFormat="1" applyFont="1" applyBorder="1"/>
    <xf numFmtId="171" fontId="22" fillId="0" borderId="36" xfId="0" applyNumberFormat="1" applyFont="1" applyBorder="1"/>
    <xf numFmtId="3" fontId="8" fillId="0" borderId="70" xfId="0" applyNumberFormat="1" applyFont="1" applyFill="1" applyBorder="1" applyAlignment="1">
      <alignment horizontal="center"/>
    </xf>
    <xf numFmtId="0" fontId="8" fillId="0" borderId="87" xfId="0" applyFont="1" applyFill="1" applyBorder="1" applyAlignment="1">
      <alignment wrapText="1"/>
    </xf>
    <xf numFmtId="3" fontId="8" fillId="0" borderId="70" xfId="0" applyNumberFormat="1" applyFont="1" applyFill="1" applyBorder="1"/>
    <xf numFmtId="3" fontId="8" fillId="0" borderId="71" xfId="0" applyNumberFormat="1" applyFont="1" applyFill="1" applyBorder="1"/>
    <xf numFmtId="3" fontId="8" fillId="0" borderId="41" xfId="0" applyNumberFormat="1" applyFont="1" applyFill="1" applyBorder="1"/>
    <xf numFmtId="3" fontId="8" fillId="0" borderId="71" xfId="0" applyNumberFormat="1" applyFont="1" applyFill="1" applyBorder="1" applyAlignment="1">
      <alignment horizontal="center"/>
    </xf>
    <xf numFmtId="3" fontId="8" fillId="0" borderId="88" xfId="0" applyNumberFormat="1" applyFont="1" applyFill="1" applyBorder="1"/>
    <xf numFmtId="0" fontId="14" fillId="3" borderId="107" xfId="0" applyFont="1" applyFill="1" applyBorder="1" applyAlignment="1">
      <alignment horizontal="right"/>
    </xf>
    <xf numFmtId="0" fontId="14" fillId="3" borderId="108" xfId="0" applyFont="1" applyFill="1" applyBorder="1" applyAlignment="1">
      <alignment horizontal="right"/>
    </xf>
    <xf numFmtId="0" fontId="14" fillId="3" borderId="109" xfId="0" applyFont="1" applyFill="1" applyBorder="1" applyAlignment="1">
      <alignment horizontal="right"/>
    </xf>
    <xf numFmtId="0" fontId="14" fillId="3" borderId="110" xfId="0" applyFont="1" applyFill="1" applyBorder="1" applyAlignment="1">
      <alignment horizontal="right"/>
    </xf>
    <xf numFmtId="0" fontId="9" fillId="0" borderId="28" xfId="0" applyFont="1" applyFill="1" applyBorder="1" applyAlignment="1">
      <alignment wrapText="1"/>
    </xf>
    <xf numFmtId="3" fontId="9" fillId="0" borderId="29" xfId="0" applyNumberFormat="1" applyFont="1" applyFill="1" applyBorder="1" applyAlignment="1">
      <alignment horizontal="center"/>
    </xf>
    <xf numFmtId="0" fontId="9" fillId="0" borderId="30" xfId="0" applyFont="1" applyFill="1" applyBorder="1" applyAlignment="1">
      <alignment wrapText="1"/>
    </xf>
    <xf numFmtId="3" fontId="9" fillId="0" borderId="30" xfId="0" applyNumberFormat="1" applyFont="1" applyFill="1" applyBorder="1"/>
    <xf numFmtId="3" fontId="9" fillId="0" borderId="31" xfId="0" applyNumberFormat="1" applyFont="1" applyFill="1" applyBorder="1"/>
    <xf numFmtId="3" fontId="9" fillId="0" borderId="0" xfId="0" applyNumberFormat="1" applyFont="1" applyBorder="1" applyAlignment="1">
      <alignment horizontal="center"/>
    </xf>
    <xf numFmtId="3" fontId="8" fillId="0" borderId="0" xfId="0" applyNumberFormat="1" applyFont="1" applyFill="1" applyBorder="1" applyAlignment="1">
      <alignment wrapText="1"/>
    </xf>
    <xf numFmtId="3" fontId="8" fillId="0" borderId="0" xfId="0" applyNumberFormat="1" applyFont="1" applyBorder="1"/>
    <xf numFmtId="3" fontId="17" fillId="0" borderId="1" xfId="0" applyNumberFormat="1" applyFont="1" applyBorder="1" applyAlignment="1">
      <alignment horizontal="center" wrapText="1"/>
    </xf>
    <xf numFmtId="3" fontId="17" fillId="0" borderId="2" xfId="0" applyNumberFormat="1" applyFont="1" applyBorder="1" applyAlignment="1">
      <alignment horizontal="center" wrapText="1"/>
    </xf>
    <xf numFmtId="3" fontId="17" fillId="0" borderId="3" xfId="0" applyNumberFormat="1" applyFont="1" applyBorder="1" applyAlignment="1">
      <alignment horizontal="center" wrapText="1"/>
    </xf>
    <xf numFmtId="3" fontId="17" fillId="0" borderId="4" xfId="0" applyNumberFormat="1" applyFont="1" applyBorder="1" applyAlignment="1">
      <alignment horizontal="center" wrapText="1"/>
    </xf>
    <xf numFmtId="3" fontId="22" fillId="0" borderId="6" xfId="0" applyNumberFormat="1" applyFont="1" applyFill="1" applyBorder="1" applyAlignment="1">
      <alignment horizontal="center"/>
    </xf>
    <xf numFmtId="3" fontId="22" fillId="0" borderId="7" xfId="0" applyNumberFormat="1" applyFont="1" applyFill="1" applyBorder="1" applyAlignment="1">
      <alignment wrapText="1"/>
    </xf>
    <xf numFmtId="3" fontId="22" fillId="0" borderId="29" xfId="0" applyNumberFormat="1" applyFont="1" applyBorder="1"/>
    <xf numFmtId="3" fontId="22" fillId="0" borderId="30" xfId="0" applyNumberFormat="1" applyFont="1" applyBorder="1"/>
    <xf numFmtId="164" fontId="23" fillId="0" borderId="30" xfId="2" applyNumberFormat="1" applyFont="1" applyBorder="1"/>
    <xf numFmtId="164" fontId="23" fillId="0" borderId="31" xfId="2" applyNumberFormat="1" applyFont="1" applyBorder="1"/>
    <xf numFmtId="3" fontId="22" fillId="0" borderId="8" xfId="0" applyNumberFormat="1" applyFont="1" applyFill="1" applyBorder="1" applyAlignment="1">
      <alignment horizontal="center"/>
    </xf>
    <xf numFmtId="3" fontId="22" fillId="0" borderId="9" xfId="0" applyNumberFormat="1" applyFont="1" applyFill="1" applyBorder="1" applyAlignment="1">
      <alignment wrapText="1"/>
    </xf>
    <xf numFmtId="3" fontId="22" fillId="0" borderId="32" xfId="0" applyNumberFormat="1" applyFont="1" applyBorder="1"/>
    <xf numFmtId="3" fontId="22" fillId="0" borderId="28" xfId="0" applyNumberFormat="1" applyFont="1" applyBorder="1"/>
    <xf numFmtId="164" fontId="23" fillId="0" borderId="28" xfId="2" applyNumberFormat="1" applyFont="1" applyBorder="1"/>
    <xf numFmtId="164" fontId="23" fillId="0" borderId="33" xfId="2" applyNumberFormat="1" applyFont="1" applyBorder="1"/>
    <xf numFmtId="3" fontId="22" fillId="0" borderId="10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wrapText="1"/>
    </xf>
    <xf numFmtId="3" fontId="22" fillId="0" borderId="34" xfId="0" applyNumberFormat="1" applyFont="1" applyBorder="1"/>
    <xf numFmtId="3" fontId="22" fillId="0" borderId="35" xfId="0" applyNumberFormat="1" applyFont="1" applyBorder="1"/>
    <xf numFmtId="164" fontId="23" fillId="0" borderId="35" xfId="2" applyNumberFormat="1" applyFont="1" applyBorder="1"/>
    <xf numFmtId="164" fontId="23" fillId="0" borderId="36" xfId="2" applyNumberFormat="1" applyFont="1" applyBorder="1"/>
    <xf numFmtId="3" fontId="17" fillId="0" borderId="0" xfId="0" applyNumberFormat="1" applyFont="1" applyAlignment="1">
      <alignment horizontal="left" vertical="center"/>
    </xf>
    <xf numFmtId="3" fontId="17" fillId="0" borderId="39" xfId="0" applyNumberFormat="1" applyFont="1" applyBorder="1" applyAlignment="1">
      <alignment horizontal="center"/>
    </xf>
    <xf numFmtId="0" fontId="17" fillId="0" borderId="40" xfId="0" applyFont="1" applyFill="1" applyBorder="1" applyAlignment="1">
      <alignment wrapText="1"/>
    </xf>
    <xf numFmtId="3" fontId="17" fillId="0" borderId="89" xfId="0" applyNumberFormat="1" applyFont="1" applyBorder="1"/>
    <xf numFmtId="3" fontId="17" fillId="0" borderId="91" xfId="0" applyNumberFormat="1" applyFont="1" applyBorder="1"/>
    <xf numFmtId="164" fontId="17" fillId="0" borderId="91" xfId="2" applyNumberFormat="1" applyFont="1" applyBorder="1"/>
    <xf numFmtId="164" fontId="17" fillId="0" borderId="90" xfId="2" applyNumberFormat="1" applyFont="1" applyBorder="1"/>
    <xf numFmtId="3" fontId="17" fillId="0" borderId="0" xfId="0" applyNumberFormat="1" applyFont="1"/>
    <xf numFmtId="3" fontId="17" fillId="0" borderId="12" xfId="0" applyNumberFormat="1" applyFont="1" applyBorder="1" applyAlignment="1">
      <alignment horizontal="center"/>
    </xf>
    <xf numFmtId="0" fontId="17" fillId="0" borderId="23" xfId="0" applyFont="1" applyFill="1" applyBorder="1" applyAlignment="1">
      <alignment wrapText="1"/>
    </xf>
    <xf numFmtId="3" fontId="17" fillId="0" borderId="12" xfId="0" applyNumberFormat="1" applyFont="1" applyBorder="1"/>
    <xf numFmtId="3" fontId="17" fillId="0" borderId="14" xfId="0" applyNumberFormat="1" applyFont="1" applyBorder="1"/>
    <xf numFmtId="164" fontId="17" fillId="0" borderId="19" xfId="2" applyNumberFormat="1" applyFont="1" applyBorder="1"/>
    <xf numFmtId="3" fontId="17" fillId="0" borderId="20" xfId="0" applyNumberFormat="1" applyFont="1" applyBorder="1"/>
    <xf numFmtId="3" fontId="17" fillId="0" borderId="1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0" fontId="17" fillId="0" borderId="65" xfId="0" applyFont="1" applyFill="1" applyBorder="1" applyAlignment="1">
      <alignment wrapText="1"/>
    </xf>
    <xf numFmtId="3" fontId="17" fillId="0" borderId="95" xfId="0" applyNumberFormat="1" applyFont="1" applyBorder="1"/>
    <xf numFmtId="3" fontId="17" fillId="0" borderId="96" xfId="0" applyNumberFormat="1" applyFont="1" applyBorder="1"/>
    <xf numFmtId="164" fontId="17" fillId="0" borderId="97" xfId="2" applyNumberFormat="1" applyFont="1" applyBorder="1"/>
    <xf numFmtId="3" fontId="17" fillId="0" borderId="98" xfId="0" applyNumberFormat="1" applyFont="1" applyBorder="1"/>
    <xf numFmtId="3" fontId="22" fillId="0" borderId="32" xfId="0" applyNumberFormat="1" applyFont="1" applyBorder="1" applyAlignment="1">
      <alignment horizontal="center"/>
    </xf>
    <xf numFmtId="164" fontId="22" fillId="0" borderId="28" xfId="2" applyNumberFormat="1" applyFont="1" applyBorder="1"/>
    <xf numFmtId="3" fontId="22" fillId="0" borderId="34" xfId="0" applyNumberFormat="1" applyFont="1" applyBorder="1" applyAlignment="1">
      <alignment horizontal="center"/>
    </xf>
    <xf numFmtId="0" fontId="33" fillId="0" borderId="0" xfId="0" applyFont="1" applyFill="1" applyAlignment="1"/>
    <xf numFmtId="0" fontId="33" fillId="0" borderId="0" xfId="0" applyFont="1" applyFill="1"/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left" vertical="center"/>
    </xf>
    <xf numFmtId="0" fontId="34" fillId="0" borderId="1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34" fillId="0" borderId="18" xfId="0" applyFont="1" applyBorder="1" applyAlignment="1">
      <alignment horizontal="center" wrapText="1"/>
    </xf>
    <xf numFmtId="0" fontId="34" fillId="0" borderId="3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/>
    </xf>
    <xf numFmtId="0" fontId="33" fillId="0" borderId="7" xfId="0" applyFont="1" applyFill="1" applyBorder="1" applyAlignment="1">
      <alignment wrapText="1"/>
    </xf>
    <xf numFmtId="3" fontId="35" fillId="0" borderId="29" xfId="0" applyNumberFormat="1" applyFont="1" applyBorder="1" applyAlignment="1" applyProtection="1">
      <alignment horizontal="right"/>
    </xf>
    <xf numFmtId="3" fontId="35" fillId="0" borderId="31" xfId="0" applyNumberFormat="1" applyFont="1" applyBorder="1" applyAlignment="1" applyProtection="1">
      <alignment horizontal="right"/>
    </xf>
    <xf numFmtId="1" fontId="36" fillId="0" borderId="99" xfId="0" applyNumberFormat="1" applyFont="1" applyBorder="1"/>
    <xf numFmtId="0" fontId="37" fillId="0" borderId="104" xfId="22" applyFont="1" applyFill="1" applyBorder="1" applyProtection="1">
      <protection locked="0"/>
    </xf>
    <xf numFmtId="0" fontId="35" fillId="0" borderId="92" xfId="22" applyFont="1" applyBorder="1" applyProtection="1">
      <protection locked="0"/>
    </xf>
    <xf numFmtId="164" fontId="36" fillId="0" borderId="101" xfId="2" applyNumberFormat="1" applyFont="1" applyFill="1" applyBorder="1"/>
    <xf numFmtId="164" fontId="36" fillId="0" borderId="30" xfId="2" applyNumberFormat="1" applyFont="1" applyFill="1" applyBorder="1"/>
    <xf numFmtId="164" fontId="36" fillId="0" borderId="31" xfId="2" applyNumberFormat="1" applyFont="1" applyFill="1" applyBorder="1"/>
    <xf numFmtId="0" fontId="33" fillId="0" borderId="8" xfId="0" applyFont="1" applyFill="1" applyBorder="1" applyAlignment="1">
      <alignment horizontal="center"/>
    </xf>
    <xf numFmtId="0" fontId="33" fillId="0" borderId="9" xfId="0" applyFont="1" applyFill="1" applyBorder="1" applyAlignment="1">
      <alignment wrapText="1"/>
    </xf>
    <xf numFmtId="3" fontId="35" fillId="0" borderId="32" xfId="0" applyNumberFormat="1" applyFont="1" applyBorder="1" applyAlignment="1" applyProtection="1">
      <alignment horizontal="right"/>
    </xf>
    <xf numFmtId="3" fontId="35" fillId="0" borderId="33" xfId="0" applyNumberFormat="1" applyFont="1" applyBorder="1" applyAlignment="1" applyProtection="1">
      <alignment horizontal="right"/>
    </xf>
    <xf numFmtId="1" fontId="36" fillId="0" borderId="26" xfId="0" applyNumberFormat="1" applyFont="1" applyBorder="1"/>
    <xf numFmtId="0" fontId="37" fillId="0" borderId="105" xfId="22" applyFont="1" applyFill="1" applyBorder="1" applyProtection="1">
      <protection locked="0"/>
    </xf>
    <xf numFmtId="0" fontId="35" fillId="0" borderId="93" xfId="22" applyFont="1" applyBorder="1" applyProtection="1">
      <protection locked="0"/>
    </xf>
    <xf numFmtId="164" fontId="36" fillId="0" borderId="102" xfId="2" applyNumberFormat="1" applyFont="1" applyFill="1" applyBorder="1"/>
    <xf numFmtId="164" fontId="36" fillId="0" borderId="28" xfId="2" applyNumberFormat="1" applyFont="1" applyFill="1" applyBorder="1"/>
    <xf numFmtId="164" fontId="36" fillId="0" borderId="33" xfId="2" applyNumberFormat="1" applyFont="1" applyFill="1" applyBorder="1"/>
    <xf numFmtId="0" fontId="35" fillId="0" borderId="0" xfId="22" applyFont="1" applyFill="1" applyBorder="1" applyProtection="1">
      <protection locked="0"/>
    </xf>
    <xf numFmtId="3" fontId="35" fillId="0" borderId="0" xfId="47" applyNumberFormat="1" applyFont="1" applyBorder="1" applyAlignment="1" applyProtection="1">
      <alignment horizontal="right"/>
    </xf>
    <xf numFmtId="3" fontId="35" fillId="0" borderId="0" xfId="115" applyNumberFormat="1" applyFont="1" applyBorder="1" applyAlignment="1" applyProtection="1">
      <alignment horizontal="right"/>
    </xf>
    <xf numFmtId="0" fontId="33" fillId="0" borderId="10" xfId="0" applyFont="1" applyFill="1" applyBorder="1" applyAlignment="1">
      <alignment horizontal="center"/>
    </xf>
    <xf numFmtId="0" fontId="33" fillId="0" borderId="11" xfId="0" applyFont="1" applyFill="1" applyBorder="1" applyAlignment="1">
      <alignment wrapText="1"/>
    </xf>
    <xf numFmtId="3" fontId="35" fillId="0" borderId="34" xfId="0" applyNumberFormat="1" applyFont="1" applyBorder="1" applyAlignment="1" applyProtection="1">
      <alignment horizontal="right"/>
    </xf>
    <xf numFmtId="3" fontId="35" fillId="0" borderId="36" xfId="0" applyNumberFormat="1" applyFont="1" applyBorder="1" applyAlignment="1" applyProtection="1">
      <alignment horizontal="right"/>
    </xf>
    <xf numFmtId="1" fontId="36" fillId="0" borderId="100" xfId="0" applyNumberFormat="1" applyFont="1" applyBorder="1"/>
    <xf numFmtId="0" fontId="37" fillId="0" borderId="106" xfId="22" applyFont="1" applyFill="1" applyBorder="1" applyProtection="1">
      <protection locked="0"/>
    </xf>
    <xf numFmtId="0" fontId="35" fillId="0" borderId="94" xfId="22" applyFont="1" applyBorder="1" applyProtection="1">
      <protection locked="0"/>
    </xf>
    <xf numFmtId="164" fontId="36" fillId="0" borderId="103" xfId="2" applyNumberFormat="1" applyFont="1" applyFill="1" applyBorder="1"/>
    <xf numFmtId="164" fontId="36" fillId="0" borderId="35" xfId="2" applyNumberFormat="1" applyFont="1" applyFill="1" applyBorder="1"/>
    <xf numFmtId="164" fontId="36" fillId="0" borderId="36" xfId="2" applyNumberFormat="1" applyFont="1" applyFill="1" applyBorder="1"/>
    <xf numFmtId="0" fontId="34" fillId="0" borderId="0" xfId="0" applyFont="1"/>
    <xf numFmtId="0" fontId="34" fillId="0" borderId="29" xfId="0" applyFont="1" applyBorder="1" applyAlignment="1">
      <alignment horizontal="center"/>
    </xf>
    <xf numFmtId="0" fontId="34" fillId="0" borderId="30" xfId="0" applyFont="1" applyFill="1" applyBorder="1" applyAlignment="1">
      <alignment horizontal="left"/>
    </xf>
    <xf numFmtId="1" fontId="34" fillId="0" borderId="41" xfId="0" applyNumberFormat="1" applyFont="1" applyBorder="1"/>
    <xf numFmtId="164" fontId="34" fillId="0" borderId="41" xfId="2" applyNumberFormat="1" applyFont="1" applyBorder="1"/>
    <xf numFmtId="0" fontId="34" fillId="0" borderId="41" xfId="0" applyFont="1" applyBorder="1"/>
    <xf numFmtId="164" fontId="34" fillId="0" borderId="71" xfId="2" applyNumberFormat="1" applyFont="1" applyBorder="1"/>
    <xf numFmtId="0" fontId="34" fillId="0" borderId="70" xfId="0" applyFont="1" applyBorder="1" applyAlignment="1">
      <alignment horizontal="center"/>
    </xf>
    <xf numFmtId="0" fontId="33" fillId="0" borderId="41" xfId="0" applyFont="1" applyFill="1" applyBorder="1" applyAlignment="1">
      <alignment wrapText="1"/>
    </xf>
    <xf numFmtId="1" fontId="33" fillId="0" borderId="41" xfId="0" applyNumberFormat="1" applyFont="1" applyBorder="1"/>
    <xf numFmtId="164" fontId="33" fillId="0" borderId="41" xfId="2" applyNumberFormat="1" applyFont="1" applyBorder="1"/>
    <xf numFmtId="0" fontId="33" fillId="0" borderId="41" xfId="0" applyFont="1" applyBorder="1"/>
    <xf numFmtId="164" fontId="33" fillId="0" borderId="71" xfId="2" applyNumberFormat="1" applyFont="1" applyBorder="1"/>
    <xf numFmtId="0" fontId="34" fillId="0" borderId="32" xfId="0" applyFont="1" applyBorder="1" applyAlignment="1">
      <alignment horizontal="center"/>
    </xf>
    <xf numFmtId="0" fontId="33" fillId="0" borderId="28" xfId="0" applyFont="1" applyFill="1" applyBorder="1" applyAlignment="1">
      <alignment wrapText="1"/>
    </xf>
    <xf numFmtId="1" fontId="33" fillId="0" borderId="28" xfId="0" applyNumberFormat="1" applyFont="1" applyBorder="1"/>
    <xf numFmtId="0" fontId="33" fillId="0" borderId="28" xfId="0" applyFont="1" applyBorder="1"/>
    <xf numFmtId="168" fontId="38" fillId="3" borderId="28" xfId="2" applyNumberFormat="1" applyFont="1" applyFill="1" applyBorder="1" applyAlignment="1">
      <alignment horizontal="right" vertical="center"/>
    </xf>
    <xf numFmtId="164" fontId="33" fillId="0" borderId="33" xfId="2" applyNumberFormat="1" applyFont="1" applyBorder="1"/>
    <xf numFmtId="0" fontId="34" fillId="0" borderId="34" xfId="0" applyFont="1" applyBorder="1" applyAlignment="1">
      <alignment horizontal="center"/>
    </xf>
    <xf numFmtId="0" fontId="33" fillId="0" borderId="35" xfId="0" applyFont="1" applyFill="1" applyBorder="1" applyAlignment="1">
      <alignment wrapText="1"/>
    </xf>
    <xf numFmtId="1" fontId="33" fillId="0" borderId="35" xfId="0" applyNumberFormat="1" applyFont="1" applyBorder="1"/>
    <xf numFmtId="0" fontId="33" fillId="0" borderId="35" xfId="0" applyFont="1" applyBorder="1"/>
    <xf numFmtId="164" fontId="33" fillId="0" borderId="35" xfId="2" applyNumberFormat="1" applyFont="1" applyBorder="1"/>
    <xf numFmtId="164" fontId="33" fillId="0" borderId="36" xfId="2" applyNumberFormat="1" applyFont="1" applyBorder="1"/>
    <xf numFmtId="0" fontId="34" fillId="0" borderId="65" xfId="0" applyFont="1" applyBorder="1" applyAlignment="1">
      <alignment horizontal="center" wrapText="1"/>
    </xf>
    <xf numFmtId="0" fontId="37" fillId="0" borderId="111" xfId="22" applyFont="1" applyFill="1" applyBorder="1" applyProtection="1">
      <protection locked="0"/>
    </xf>
    <xf numFmtId="0" fontId="35" fillId="0" borderId="112" xfId="22" applyFont="1" applyBorder="1" applyProtection="1">
      <protection locked="0"/>
    </xf>
    <xf numFmtId="0" fontId="34" fillId="0" borderId="89" xfId="0" applyFont="1" applyBorder="1" applyAlignment="1">
      <alignment horizontal="center" wrapText="1"/>
    </xf>
    <xf numFmtId="0" fontId="34" fillId="0" borderId="90" xfId="0" applyFont="1" applyBorder="1" applyAlignment="1">
      <alignment horizontal="center" wrapText="1"/>
    </xf>
    <xf numFmtId="3" fontId="22" fillId="4" borderId="0" xfId="0" applyNumberFormat="1" applyFont="1" applyFill="1" applyAlignment="1"/>
    <xf numFmtId="3" fontId="22" fillId="4" borderId="0" xfId="0" applyNumberFormat="1" applyFont="1" applyFill="1"/>
    <xf numFmtId="3" fontId="22" fillId="0" borderId="0" xfId="0" applyNumberFormat="1" applyFont="1"/>
    <xf numFmtId="3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left"/>
    </xf>
    <xf numFmtId="3" fontId="22" fillId="6" borderId="0" xfId="0" applyNumberFormat="1" applyFont="1" applyFill="1" applyAlignment="1">
      <alignment horizontal="left"/>
    </xf>
    <xf numFmtId="3" fontId="22" fillId="6" borderId="0" xfId="0" applyNumberFormat="1" applyFont="1" applyFill="1"/>
    <xf numFmtId="3" fontId="22" fillId="6" borderId="0" xfId="0" applyNumberFormat="1" applyFont="1" applyFill="1" applyAlignment="1">
      <alignment horizontal="center"/>
    </xf>
    <xf numFmtId="3" fontId="17" fillId="0" borderId="0" xfId="0" applyNumberFormat="1" applyFont="1" applyAlignment="1">
      <alignment horizontal="center" wrapText="1"/>
    </xf>
    <xf numFmtId="3" fontId="17" fillId="0" borderId="18" xfId="0" applyNumberFormat="1" applyFont="1" applyBorder="1" applyAlignment="1">
      <alignment horizontal="center" wrapText="1"/>
    </xf>
    <xf numFmtId="3" fontId="17" fillId="0" borderId="21" xfId="0" applyNumberFormat="1" applyFont="1" applyBorder="1" applyAlignment="1">
      <alignment horizontal="center" wrapText="1"/>
    </xf>
    <xf numFmtId="3" fontId="17" fillId="0" borderId="66" xfId="0" applyNumberFormat="1" applyFont="1" applyBorder="1" applyAlignment="1">
      <alignment horizontal="center" wrapText="1"/>
    </xf>
    <xf numFmtId="3" fontId="17" fillId="0" borderId="37" xfId="0" applyNumberFormat="1" applyFont="1" applyBorder="1" applyAlignment="1">
      <alignment horizontal="center" wrapText="1"/>
    </xf>
    <xf numFmtId="3" fontId="17" fillId="0" borderId="38" xfId="0" applyNumberFormat="1" applyFont="1" applyBorder="1" applyAlignment="1">
      <alignment horizontal="center" wrapText="1"/>
    </xf>
    <xf numFmtId="3" fontId="17" fillId="0" borderId="65" xfId="0" applyNumberFormat="1" applyFont="1" applyBorder="1" applyAlignment="1">
      <alignment horizontal="center" wrapText="1"/>
    </xf>
    <xf numFmtId="3" fontId="22" fillId="0" borderId="31" xfId="0" applyNumberFormat="1" applyFont="1" applyBorder="1"/>
    <xf numFmtId="3" fontId="22" fillId="0" borderId="60" xfId="0" applyNumberFormat="1" applyFont="1" applyBorder="1"/>
    <xf numFmtId="3" fontId="22" fillId="0" borderId="59" xfId="0" applyNumberFormat="1" applyFont="1" applyBorder="1" applyAlignment="1">
      <alignment horizontal="center"/>
    </xf>
    <xf numFmtId="0" fontId="23" fillId="3" borderId="92" xfId="0" applyFont="1" applyFill="1" applyBorder="1" applyAlignment="1">
      <alignment horizontal="right"/>
    </xf>
    <xf numFmtId="0" fontId="23" fillId="3" borderId="101" xfId="0" applyFont="1" applyFill="1" applyBorder="1" applyAlignment="1">
      <alignment horizontal="right"/>
    </xf>
    <xf numFmtId="0" fontId="23" fillId="3" borderId="30" xfId="0" applyFont="1" applyFill="1" applyBorder="1" applyAlignment="1">
      <alignment horizontal="right"/>
    </xf>
    <xf numFmtId="0" fontId="23" fillId="3" borderId="31" xfId="0" applyFont="1" applyFill="1" applyBorder="1" applyAlignment="1">
      <alignment horizontal="right"/>
    </xf>
    <xf numFmtId="3" fontId="22" fillId="0" borderId="33" xfId="0" applyNumberFormat="1" applyFont="1" applyBorder="1"/>
    <xf numFmtId="3" fontId="22" fillId="0" borderId="62" xfId="0" applyNumberFormat="1" applyFont="1" applyFill="1" applyBorder="1"/>
    <xf numFmtId="3" fontId="22" fillId="0" borderId="61" xfId="0" applyNumberFormat="1" applyFont="1" applyFill="1" applyBorder="1" applyAlignment="1">
      <alignment horizontal="center"/>
    </xf>
    <xf numFmtId="0" fontId="23" fillId="3" borderId="93" xfId="0" applyFont="1" applyFill="1" applyBorder="1" applyAlignment="1">
      <alignment horizontal="right"/>
    </xf>
    <xf numFmtId="0" fontId="23" fillId="3" borderId="102" xfId="0" applyFont="1" applyFill="1" applyBorder="1" applyAlignment="1">
      <alignment horizontal="right"/>
    </xf>
    <xf numFmtId="0" fontId="23" fillId="3" borderId="28" xfId="0" applyFont="1" applyFill="1" applyBorder="1" applyAlignment="1">
      <alignment horizontal="right"/>
    </xf>
    <xf numFmtId="0" fontId="23" fillId="3" borderId="33" xfId="0" applyFont="1" applyFill="1" applyBorder="1" applyAlignment="1">
      <alignment horizontal="right"/>
    </xf>
    <xf numFmtId="3" fontId="22" fillId="0" borderId="62" xfId="0" applyNumberFormat="1" applyFont="1" applyBorder="1"/>
    <xf numFmtId="3" fontId="22" fillId="0" borderId="61" xfId="0" applyNumberFormat="1" applyFont="1" applyBorder="1" applyAlignment="1">
      <alignment horizontal="center"/>
    </xf>
    <xf numFmtId="3" fontId="22" fillId="0" borderId="36" xfId="0" applyNumberFormat="1" applyFont="1" applyBorder="1"/>
    <xf numFmtId="3" fontId="22" fillId="0" borderId="64" xfId="0" applyNumberFormat="1" applyFont="1" applyBorder="1"/>
    <xf numFmtId="3" fontId="22" fillId="0" borderId="63" xfId="0" applyNumberFormat="1" applyFont="1" applyBorder="1" applyAlignment="1">
      <alignment horizontal="center"/>
    </xf>
    <xf numFmtId="0" fontId="23" fillId="3" borderId="94" xfId="0" applyFont="1" applyFill="1" applyBorder="1" applyAlignment="1">
      <alignment horizontal="right"/>
    </xf>
    <xf numFmtId="0" fontId="23" fillId="3" borderId="103" xfId="0" applyFont="1" applyFill="1" applyBorder="1" applyAlignment="1">
      <alignment horizontal="right"/>
    </xf>
    <xf numFmtId="0" fontId="23" fillId="3" borderId="35" xfId="0" applyFont="1" applyFill="1" applyBorder="1" applyAlignment="1">
      <alignment horizontal="right"/>
    </xf>
    <xf numFmtId="0" fontId="23" fillId="3" borderId="36" xfId="0" applyFont="1" applyFill="1" applyBorder="1" applyAlignment="1">
      <alignment horizontal="right"/>
    </xf>
    <xf numFmtId="3" fontId="17" fillId="0" borderId="2" xfId="0" applyNumberFormat="1" applyFont="1" applyFill="1" applyBorder="1" applyAlignment="1">
      <alignment wrapText="1"/>
    </xf>
    <xf numFmtId="3" fontId="17" fillId="0" borderId="19" xfId="0" applyNumberFormat="1" applyFont="1" applyBorder="1"/>
    <xf numFmtId="3" fontId="17" fillId="0" borderId="0" xfId="0" applyNumberFormat="1" applyFont="1" applyAlignment="1">
      <alignment horizontal="center"/>
    </xf>
    <xf numFmtId="3" fontId="17" fillId="0" borderId="57" xfId="0" applyNumberFormat="1" applyFont="1" applyBorder="1"/>
    <xf numFmtId="3" fontId="22" fillId="0" borderId="1" xfId="0" applyNumberFormat="1" applyFont="1" applyBorder="1" applyAlignment="1">
      <alignment horizontal="center"/>
    </xf>
    <xf numFmtId="3" fontId="22" fillId="0" borderId="2" xfId="0" applyNumberFormat="1" applyFont="1" applyFill="1" applyBorder="1" applyAlignment="1">
      <alignment wrapText="1"/>
    </xf>
    <xf numFmtId="3" fontId="22" fillId="0" borderId="19" xfId="0" applyNumberFormat="1" applyFont="1" applyBorder="1"/>
    <xf numFmtId="3" fontId="22" fillId="0" borderId="0" xfId="0" applyNumberFormat="1" applyFont="1" applyAlignment="1">
      <alignment horizontal="left" vertical="top"/>
    </xf>
    <xf numFmtId="3" fontId="22" fillId="0" borderId="60" xfId="0" applyNumberFormat="1" applyFont="1" applyFill="1" applyBorder="1"/>
    <xf numFmtId="3" fontId="22" fillId="0" borderId="59" xfId="0" applyNumberFormat="1" applyFont="1" applyFill="1" applyBorder="1" applyAlignment="1">
      <alignment horizontal="center"/>
    </xf>
    <xf numFmtId="3" fontId="22" fillId="0" borderId="64" xfId="0" applyNumberFormat="1" applyFont="1" applyFill="1" applyBorder="1"/>
    <xf numFmtId="3" fontId="22" fillId="0" borderId="63" xfId="0" applyNumberFormat="1" applyFont="1" applyFill="1" applyBorder="1" applyAlignment="1">
      <alignment horizontal="center"/>
    </xf>
    <xf numFmtId="3" fontId="23" fillId="0" borderId="19" xfId="0" applyNumberFormat="1" applyFont="1" applyBorder="1"/>
    <xf numFmtId="3" fontId="22" fillId="0" borderId="16" xfId="0" applyNumberFormat="1" applyFont="1" applyBorder="1"/>
    <xf numFmtId="3" fontId="22" fillId="0" borderId="15" xfId="0" applyNumberFormat="1" applyFont="1" applyBorder="1" applyAlignment="1">
      <alignment horizontal="center"/>
    </xf>
    <xf numFmtId="3" fontId="17" fillId="0" borderId="16" xfId="0" applyNumberFormat="1" applyFont="1" applyBorder="1"/>
    <xf numFmtId="3" fontId="17" fillId="0" borderId="15" xfId="0" applyNumberFormat="1" applyFont="1" applyBorder="1" applyAlignment="1">
      <alignment horizontal="center"/>
    </xf>
    <xf numFmtId="3" fontId="22" fillId="0" borderId="1" xfId="0" applyNumberFormat="1" applyFont="1" applyBorder="1"/>
    <xf numFmtId="3" fontId="22" fillId="0" borderId="15" xfId="0" applyNumberFormat="1" applyFont="1" applyBorder="1"/>
    <xf numFmtId="3" fontId="22" fillId="0" borderId="47" xfId="0" applyNumberFormat="1" applyFont="1" applyBorder="1" applyAlignment="1">
      <alignment horizontal="center"/>
    </xf>
    <xf numFmtId="3" fontId="22" fillId="0" borderId="12" xfId="0" applyNumberFormat="1" applyFont="1" applyBorder="1"/>
    <xf numFmtId="0" fontId="17" fillId="0" borderId="46" xfId="0" applyFont="1" applyBorder="1" applyAlignment="1">
      <alignment horizontal="center" wrapText="1"/>
    </xf>
    <xf numFmtId="1" fontId="22" fillId="0" borderId="29" xfId="0" applyNumberFormat="1" applyFont="1" applyBorder="1"/>
    <xf numFmtId="1" fontId="22" fillId="0" borderId="31" xfId="0" applyNumberFormat="1" applyFont="1" applyBorder="1"/>
    <xf numFmtId="1" fontId="22" fillId="0" borderId="32" xfId="0" applyNumberFormat="1" applyFont="1" applyBorder="1"/>
    <xf numFmtId="1" fontId="22" fillId="0" borderId="33" xfId="0" applyNumberFormat="1" applyFont="1" applyBorder="1"/>
    <xf numFmtId="0" fontId="22" fillId="0" borderId="33" xfId="0" applyFont="1" applyBorder="1"/>
    <xf numFmtId="0" fontId="22" fillId="0" borderId="36" xfId="0" applyFont="1" applyBorder="1"/>
    <xf numFmtId="1" fontId="22" fillId="0" borderId="107" xfId="0" applyNumberFormat="1" applyFont="1" applyBorder="1"/>
    <xf numFmtId="1" fontId="22" fillId="0" borderId="109" xfId="0" applyNumberFormat="1" applyFont="1" applyBorder="1"/>
    <xf numFmtId="1" fontId="22" fillId="0" borderId="110" xfId="0" applyNumberFormat="1" applyFont="1" applyBorder="1"/>
    <xf numFmtId="0" fontId="22" fillId="0" borderId="71" xfId="0" applyFont="1" applyBorder="1"/>
    <xf numFmtId="1" fontId="17" fillId="0" borderId="30" xfId="0" applyNumberFormat="1" applyFont="1" applyBorder="1"/>
    <xf numFmtId="1" fontId="17" fillId="0" borderId="31" xfId="0" applyNumberFormat="1" applyFont="1" applyBorder="1"/>
    <xf numFmtId="0" fontId="22" fillId="4" borderId="0" xfId="9" applyFont="1" applyFill="1" applyAlignment="1"/>
    <xf numFmtId="0" fontId="22" fillId="4" borderId="0" xfId="9" applyFont="1" applyFill="1"/>
    <xf numFmtId="0" fontId="22" fillId="0" borderId="0" xfId="9" applyFont="1"/>
    <xf numFmtId="0" fontId="22" fillId="0" borderId="0" xfId="9" applyFont="1" applyAlignment="1">
      <alignment horizontal="left"/>
    </xf>
    <xf numFmtId="0" fontId="22" fillId="0" borderId="0" xfId="9" applyFont="1" applyAlignment="1">
      <alignment horizontal="center"/>
    </xf>
    <xf numFmtId="0" fontId="17" fillId="0" borderId="0" xfId="9" applyFont="1" applyAlignment="1">
      <alignment horizontal="left" vertical="center"/>
    </xf>
    <xf numFmtId="0" fontId="17" fillId="0" borderId="0" xfId="9" applyFont="1" applyAlignment="1">
      <alignment horizontal="center" wrapText="1"/>
    </xf>
    <xf numFmtId="0" fontId="17" fillId="0" borderId="45" xfId="9" applyFont="1" applyBorder="1" applyAlignment="1">
      <alignment horizontal="left" vertical="center"/>
    </xf>
    <xf numFmtId="0" fontId="17" fillId="0" borderId="47" xfId="9" applyFont="1" applyBorder="1" applyAlignment="1">
      <alignment horizontal="center" wrapText="1"/>
    </xf>
    <xf numFmtId="0" fontId="17" fillId="0" borderId="49" xfId="9" applyFont="1" applyBorder="1" applyAlignment="1">
      <alignment horizontal="left"/>
    </xf>
    <xf numFmtId="0" fontId="17" fillId="0" borderId="22" xfId="9" applyFont="1" applyBorder="1" applyAlignment="1">
      <alignment horizontal="center" wrapText="1"/>
    </xf>
    <xf numFmtId="0" fontId="17" fillId="0" borderId="1" xfId="9" applyFont="1" applyBorder="1" applyAlignment="1">
      <alignment horizontal="center" wrapText="1"/>
    </xf>
    <xf numFmtId="0" fontId="17" fillId="0" borderId="2" xfId="9" applyFont="1" applyBorder="1" applyAlignment="1">
      <alignment horizontal="center" wrapText="1"/>
    </xf>
    <xf numFmtId="0" fontId="17" fillId="0" borderId="57" xfId="9" applyFont="1" applyBorder="1" applyAlignment="1">
      <alignment horizontal="center" wrapText="1"/>
    </xf>
    <xf numFmtId="0" fontId="17" fillId="0" borderId="37" xfId="9" applyFont="1" applyBorder="1" applyAlignment="1">
      <alignment horizontal="center" wrapText="1"/>
    </xf>
    <xf numFmtId="0" fontId="17" fillId="0" borderId="21" xfId="9" applyFont="1" applyBorder="1" applyAlignment="1">
      <alignment horizontal="center" wrapText="1"/>
    </xf>
    <xf numFmtId="0" fontId="17" fillId="0" borderId="65" xfId="9" applyFont="1" applyBorder="1" applyAlignment="1">
      <alignment horizontal="center" wrapText="1"/>
    </xf>
    <xf numFmtId="0" fontId="17" fillId="0" borderId="18" xfId="9" applyFont="1" applyBorder="1" applyAlignment="1">
      <alignment horizontal="center" wrapText="1"/>
    </xf>
    <xf numFmtId="0" fontId="22" fillId="0" borderId="6" xfId="9" applyFont="1" applyFill="1" applyBorder="1" applyAlignment="1">
      <alignment horizontal="center"/>
    </xf>
    <xf numFmtId="0" fontId="22" fillId="0" borderId="7" xfId="9" applyFont="1" applyFill="1" applyBorder="1" applyAlignment="1">
      <alignment wrapText="1"/>
    </xf>
    <xf numFmtId="0" fontId="22" fillId="0" borderId="92" xfId="9" applyFont="1" applyBorder="1"/>
    <xf numFmtId="0" fontId="22" fillId="0" borderId="101" xfId="9" applyFont="1" applyBorder="1"/>
    <xf numFmtId="0" fontId="22" fillId="0" borderId="30" xfId="9" applyFont="1" applyBorder="1"/>
    <xf numFmtId="0" fontId="22" fillId="0" borderId="31" xfId="9" applyFont="1" applyBorder="1"/>
    <xf numFmtId="2" fontId="22" fillId="0" borderId="0" xfId="9" applyNumberFormat="1" applyFont="1"/>
    <xf numFmtId="0" fontId="22" fillId="0" borderId="8" xfId="9" applyFont="1" applyFill="1" applyBorder="1" applyAlignment="1">
      <alignment horizontal="center"/>
    </xf>
    <xf numFmtId="0" fontId="22" fillId="0" borderId="9" xfId="9" applyFont="1" applyFill="1" applyBorder="1" applyAlignment="1">
      <alignment wrapText="1"/>
    </xf>
    <xf numFmtId="0" fontId="22" fillId="0" borderId="93" xfId="9" applyFont="1" applyBorder="1"/>
    <xf numFmtId="0" fontId="22" fillId="0" borderId="102" xfId="9" applyFont="1" applyBorder="1"/>
    <xf numFmtId="0" fontId="22" fillId="0" borderId="28" xfId="9" applyFont="1" applyBorder="1"/>
    <xf numFmtId="0" fontId="22" fillId="0" borderId="33" xfId="9" applyFont="1" applyBorder="1"/>
    <xf numFmtId="0" fontId="22" fillId="0" borderId="10" xfId="9" applyFont="1" applyFill="1" applyBorder="1" applyAlignment="1">
      <alignment horizontal="center"/>
    </xf>
    <xf numFmtId="0" fontId="22" fillId="0" borderId="11" xfId="9" applyFont="1" applyFill="1" applyBorder="1" applyAlignment="1">
      <alignment wrapText="1"/>
    </xf>
    <xf numFmtId="0" fontId="22" fillId="0" borderId="94" xfId="9" applyFont="1" applyBorder="1"/>
    <xf numFmtId="0" fontId="22" fillId="0" borderId="103" xfId="9" applyFont="1" applyBorder="1"/>
    <xf numFmtId="0" fontId="22" fillId="0" borderId="35" xfId="9" applyFont="1" applyBorder="1"/>
    <xf numFmtId="0" fontId="22" fillId="0" borderId="36" xfId="9" applyFont="1" applyBorder="1"/>
    <xf numFmtId="0" fontId="17" fillId="0" borderId="1" xfId="9" applyFont="1" applyBorder="1" applyAlignment="1">
      <alignment horizontal="center"/>
    </xf>
    <xf numFmtId="0" fontId="17" fillId="0" borderId="2" xfId="9" applyFont="1" applyFill="1" applyBorder="1" applyAlignment="1">
      <alignment wrapText="1"/>
    </xf>
    <xf numFmtId="0" fontId="17" fillId="0" borderId="12" xfId="9" applyFont="1" applyBorder="1"/>
    <xf numFmtId="0" fontId="17" fillId="0" borderId="23" xfId="9" applyFont="1" applyBorder="1"/>
    <xf numFmtId="0" fontId="17" fillId="0" borderId="19" xfId="9" applyFont="1" applyBorder="1"/>
    <xf numFmtId="0" fontId="17" fillId="0" borderId="0" xfId="9" applyFont="1"/>
    <xf numFmtId="2" fontId="17" fillId="0" borderId="0" xfId="9" applyNumberFormat="1" applyFont="1"/>
    <xf numFmtId="0" fontId="17" fillId="7" borderId="1" xfId="9" applyFont="1" applyFill="1" applyBorder="1" applyAlignment="1">
      <alignment horizontal="center"/>
    </xf>
    <xf numFmtId="0" fontId="17" fillId="7" borderId="2" xfId="9" applyFont="1" applyFill="1" applyBorder="1" applyAlignment="1">
      <alignment wrapText="1"/>
    </xf>
    <xf numFmtId="0" fontId="17" fillId="7" borderId="1" xfId="9" applyFont="1" applyFill="1" applyBorder="1"/>
    <xf numFmtId="0" fontId="17" fillId="7" borderId="2" xfId="9" applyFont="1" applyFill="1" applyBorder="1"/>
    <xf numFmtId="0" fontId="17" fillId="7" borderId="5" xfId="9" applyFont="1" applyFill="1" applyBorder="1"/>
    <xf numFmtId="0" fontId="17" fillId="0" borderId="1" xfId="9" applyFont="1" applyBorder="1"/>
    <xf numFmtId="0" fontId="17" fillId="0" borderId="2" xfId="9" applyFont="1" applyBorder="1"/>
    <xf numFmtId="0" fontId="17" fillId="0" borderId="5" xfId="9" applyFont="1" applyBorder="1"/>
    <xf numFmtId="0" fontId="17" fillId="0" borderId="45" xfId="9" applyFont="1" applyBorder="1" applyAlignment="1">
      <alignment horizontal="left"/>
    </xf>
    <xf numFmtId="0" fontId="17" fillId="0" borderId="16" xfId="9" applyFont="1" applyBorder="1" applyAlignment="1">
      <alignment horizontal="center" wrapText="1"/>
    </xf>
    <xf numFmtId="0" fontId="17" fillId="0" borderId="5" xfId="9" applyFont="1" applyBorder="1" applyAlignment="1">
      <alignment horizontal="center" wrapText="1"/>
    </xf>
    <xf numFmtId="0" fontId="39" fillId="0" borderId="0" xfId="10" applyFont="1" applyAlignment="1"/>
    <xf numFmtId="0" fontId="14" fillId="0" borderId="0" xfId="5" applyNumberFormat="1" applyFont="1" applyBorder="1"/>
    <xf numFmtId="3" fontId="14" fillId="0" borderId="0" xfId="5" applyNumberFormat="1" applyFont="1" applyBorder="1"/>
    <xf numFmtId="1" fontId="40" fillId="0" borderId="25" xfId="5" applyNumberFormat="1" applyFont="1" applyBorder="1" applyAlignment="1">
      <alignment vertical="center"/>
    </xf>
    <xf numFmtId="1" fontId="40" fillId="2" borderId="26" xfId="10" applyNumberFormat="1" applyFont="1" applyFill="1" applyBorder="1" applyAlignment="1">
      <alignment horizontal="right" vertical="center"/>
    </xf>
    <xf numFmtId="1" fontId="40" fillId="0" borderId="26" xfId="10" applyNumberFormat="1" applyFont="1" applyBorder="1" applyAlignment="1">
      <alignment horizontal="right" vertical="center"/>
    </xf>
    <xf numFmtId="0" fontId="40" fillId="0" borderId="27" xfId="5" applyNumberFormat="1" applyFont="1" applyBorder="1" applyAlignment="1">
      <alignment vertical="center"/>
    </xf>
    <xf numFmtId="3" fontId="40" fillId="2" borderId="26" xfId="16" applyNumberFormat="1" applyFont="1" applyFill="1" applyBorder="1" applyAlignment="1">
      <alignment horizontal="right" vertical="center"/>
    </xf>
    <xf numFmtId="3" fontId="40" fillId="0" borderId="26" xfId="16" applyNumberFormat="1" applyFont="1" applyBorder="1" applyAlignment="1">
      <alignment horizontal="right" vertical="center"/>
    </xf>
    <xf numFmtId="0" fontId="40" fillId="0" borderId="0" xfId="4" applyNumberFormat="1" applyFont="1" applyBorder="1"/>
    <xf numFmtId="3" fontId="40" fillId="2" borderId="0" xfId="16" applyNumberFormat="1" applyFont="1" applyFill="1" applyBorder="1" applyAlignment="1"/>
    <xf numFmtId="3" fontId="14" fillId="0" borderId="0" xfId="16" applyNumberFormat="1" applyFont="1" applyBorder="1" applyAlignment="1">
      <alignment horizontal="right"/>
    </xf>
    <xf numFmtId="0" fontId="40" fillId="0" borderId="27" xfId="4" applyNumberFormat="1" applyFont="1" applyBorder="1"/>
    <xf numFmtId="3" fontId="40" fillId="2" borderId="27" xfId="16" applyNumberFormat="1" applyFont="1" applyFill="1" applyBorder="1" applyAlignment="1"/>
    <xf numFmtId="3" fontId="14" fillId="0" borderId="27" xfId="16" applyNumberFormat="1" applyFont="1" applyBorder="1" applyAlignment="1">
      <alignment horizontal="right"/>
    </xf>
    <xf numFmtId="0" fontId="41" fillId="0" borderId="0" xfId="0" applyFont="1" applyBorder="1"/>
    <xf numFmtId="3" fontId="15" fillId="0" borderId="0" xfId="0" applyNumberFormat="1" applyFont="1" applyFill="1"/>
    <xf numFmtId="3" fontId="15" fillId="0" borderId="0" xfId="0" applyNumberFormat="1" applyFont="1"/>
    <xf numFmtId="0" fontId="14" fillId="3" borderId="113" xfId="0" applyFont="1" applyFill="1" applyBorder="1" applyAlignment="1">
      <alignment horizontal="right"/>
    </xf>
    <xf numFmtId="169" fontId="14" fillId="0" borderId="113" xfId="1" applyNumberFormat="1" applyFont="1" applyFill="1" applyBorder="1"/>
    <xf numFmtId="3" fontId="9" fillId="0" borderId="28" xfId="0" applyNumberFormat="1" applyFont="1" applyBorder="1"/>
    <xf numFmtId="0" fontId="8" fillId="0" borderId="41" xfId="0" applyFont="1" applyFill="1" applyBorder="1" applyAlignment="1">
      <alignment wrapText="1"/>
    </xf>
    <xf numFmtId="3" fontId="17" fillId="0" borderId="0" xfId="0" applyNumberFormat="1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horizontal="left" vertical="center" wrapText="1"/>
    </xf>
    <xf numFmtId="3" fontId="17" fillId="0" borderId="58" xfId="0" applyNumberFormat="1" applyFont="1" applyFill="1" applyBorder="1" applyAlignment="1">
      <alignment vertical="center" wrapText="1"/>
    </xf>
    <xf numFmtId="0" fontId="17" fillId="0" borderId="5" xfId="9" applyFont="1" applyFill="1" applyBorder="1" applyAlignment="1">
      <alignment horizontal="center" wrapText="1"/>
    </xf>
  </cellXfs>
  <cellStyles count="227">
    <cellStyle name="Hyperkobling 2" xfId="40"/>
    <cellStyle name="Komma" xfId="1" builtinId="3" customBuiltin="1"/>
    <cellStyle name="Komma 2" xfId="16"/>
    <cellStyle name="Komma 3" xfId="21"/>
    <cellStyle name="Normal" xfId="0" builtinId="0" customBuiltin="1"/>
    <cellStyle name="Normal 10" xfId="47"/>
    <cellStyle name="Normal 10 2" xfId="115"/>
    <cellStyle name="Normal 10 3" xfId="123"/>
    <cellStyle name="Normal 10 3 2" xfId="56"/>
    <cellStyle name="Normal 10 3 2 2" xfId="226"/>
    <cellStyle name="Normal 10 4" xfId="91"/>
    <cellStyle name="Normal 10 4 2" xfId="191"/>
    <cellStyle name="Normal 10 5" xfId="57"/>
    <cellStyle name="Normal 11" xfId="12"/>
    <cellStyle name="Normal 11 2" xfId="85"/>
    <cellStyle name="Normal 11 3" xfId="73"/>
    <cellStyle name="Normal 12" xfId="55"/>
    <cellStyle name="Normal 13" xfId="163"/>
    <cellStyle name="Normal 2" xfId="3"/>
    <cellStyle name="Normal 2 2" xfId="41"/>
    <cellStyle name="Normal 2 2 2" xfId="98"/>
    <cellStyle name="Normal 2 2 3" xfId="75"/>
    <cellStyle name="Normal 2 2 4" xfId="178"/>
    <cellStyle name="Normal 2 3" xfId="18"/>
    <cellStyle name="Normal 2 3 2" xfId="97"/>
    <cellStyle name="Normal 2 4" xfId="105"/>
    <cellStyle name="Normal 3" xfId="9"/>
    <cellStyle name="Normal 3 2" xfId="22"/>
    <cellStyle name="Normal 3 2 2" xfId="107"/>
    <cellStyle name="Normal 3 2 3" xfId="87"/>
    <cellStyle name="Normal 3 2 3 2" xfId="188"/>
    <cellStyle name="Normal 3 3" xfId="13"/>
    <cellStyle name="Normal 3 3 2" xfId="95"/>
    <cellStyle name="Normal 3 4" xfId="54"/>
    <cellStyle name="Normal 3 4 2" xfId="104"/>
    <cellStyle name="Normal 3 4 3" xfId="155"/>
    <cellStyle name="Normal 3 5" xfId="116"/>
    <cellStyle name="Normal 3 5 2" xfId="156"/>
    <cellStyle name="Normal 3 5 2 2" xfId="219"/>
    <cellStyle name="Normal 3 6" xfId="84"/>
    <cellStyle name="Normal 3 6 2" xfId="186"/>
    <cellStyle name="Normal 3 7" xfId="160"/>
    <cellStyle name="Normal 4" xfId="23"/>
    <cellStyle name="Normal 4 10" xfId="58"/>
    <cellStyle name="Normal 4 11" xfId="164"/>
    <cellStyle name="Normal 4 2" xfId="25"/>
    <cellStyle name="Normal 4 2 2" xfId="33"/>
    <cellStyle name="Normal 4 2 2 2" xfId="142"/>
    <cellStyle name="Normal 4 2 2 2 2" xfId="213"/>
    <cellStyle name="Normal 4 2 2 3" xfId="67"/>
    <cellStyle name="Normal 4 2 2 4" xfId="172"/>
    <cellStyle name="Normal 4 2 3" xfId="37"/>
    <cellStyle name="Normal 4 2 3 2" xfId="71"/>
    <cellStyle name="Normal 4 2 3 3" xfId="176"/>
    <cellStyle name="Normal 4 2 4" xfId="127"/>
    <cellStyle name="Normal 4 2 4 2" xfId="198"/>
    <cellStyle name="Normal 4 2 5" xfId="138"/>
    <cellStyle name="Normal 4 2 5 2" xfId="209"/>
    <cellStyle name="Normal 4 2 6" xfId="146"/>
    <cellStyle name="Normal 4 2 6 2" xfId="217"/>
    <cellStyle name="Normal 4 2 7" xfId="132"/>
    <cellStyle name="Normal 4 2 7 2" xfId="203"/>
    <cellStyle name="Normal 4 2 8" xfId="60"/>
    <cellStyle name="Normal 4 2 9" xfId="166"/>
    <cellStyle name="Normal 4 2_MAL2T-2014A.XLS" xfId="148"/>
    <cellStyle name="Normal 4 3" xfId="28"/>
    <cellStyle name="Normal 4 3 2" xfId="50"/>
    <cellStyle name="Normal 4 3 2 2" xfId="140"/>
    <cellStyle name="Normal 4 3 2 2 2" xfId="211"/>
    <cellStyle name="Normal 4 3 2 3" xfId="79"/>
    <cellStyle name="Normal 4 3 2 4" xfId="181"/>
    <cellStyle name="Normal 4 3 3" xfId="124"/>
    <cellStyle name="Normal 4 3 3 2" xfId="195"/>
    <cellStyle name="Normal 4 3 4" xfId="129"/>
    <cellStyle name="Normal 4 3 4 2" xfId="200"/>
    <cellStyle name="Normal 4 3 5" xfId="135"/>
    <cellStyle name="Normal 4 3 5 2" xfId="206"/>
    <cellStyle name="Normal 4 3 6" xfId="63"/>
    <cellStyle name="Normal 4 3 7" xfId="169"/>
    <cellStyle name="Normal 4 3_MAL2T-2014A.XLS" xfId="149"/>
    <cellStyle name="Normal 4 4" xfId="29"/>
    <cellStyle name="Normal 4 4 2" xfId="52"/>
    <cellStyle name="Normal 4 4 2 2" xfId="81"/>
    <cellStyle name="Normal 4 4 2 3" xfId="183"/>
    <cellStyle name="Normal 4 4 3" xfId="64"/>
    <cellStyle name="Normal 4 4 4" xfId="170"/>
    <cellStyle name="Normal 4 5" xfId="35"/>
    <cellStyle name="Normal 4 5 2" xfId="69"/>
    <cellStyle name="Normal 4 5 3" xfId="174"/>
    <cellStyle name="Normal 4 6" xfId="125"/>
    <cellStyle name="Normal 4 6 2" xfId="196"/>
    <cellStyle name="Normal 4 7" xfId="136"/>
    <cellStyle name="Normal 4 7 2" xfId="207"/>
    <cellStyle name="Normal 4 8" xfId="144"/>
    <cellStyle name="Normal 4 8 2" xfId="215"/>
    <cellStyle name="Normal 4 9" xfId="130"/>
    <cellStyle name="Normal 4 9 2" xfId="201"/>
    <cellStyle name="Normal 4_MAL1K-2014A.XLS" xfId="42"/>
    <cellStyle name="Normal 5" xfId="19"/>
    <cellStyle name="Normal 5 2" xfId="32"/>
    <cellStyle name="Normal 5 2 2" xfId="110"/>
    <cellStyle name="Normal 5 2 3" xfId="118"/>
    <cellStyle name="Normal 5 2 3 2" xfId="162"/>
    <cellStyle name="Normal 5 2 3 2 2" xfId="221"/>
    <cellStyle name="Normal 5 2 4" xfId="86"/>
    <cellStyle name="Normal 5 2 4 2" xfId="187"/>
    <cellStyle name="Normal 5 2 5" xfId="66"/>
    <cellStyle name="Normal 5 3" xfId="39"/>
    <cellStyle name="Normal 5 4" xfId="48"/>
    <cellStyle name="Normal 5 4 2" xfId="77"/>
    <cellStyle name="Normal 5 4 3" xfId="179"/>
    <cellStyle name="Normal 5 5" xfId="106"/>
    <cellStyle name="Normal 5 6" xfId="117"/>
    <cellStyle name="Normal 5 6 2" xfId="150"/>
    <cellStyle name="Normal 5 6 2 2" xfId="220"/>
    <cellStyle name="Normal 5 7" xfId="161"/>
    <cellStyle name="Normal 6" xfId="43"/>
    <cellStyle name="Normal 6 2" xfId="90"/>
    <cellStyle name="Normal 6 2 2" xfId="190"/>
    <cellStyle name="Normal 6 3" xfId="111"/>
    <cellStyle name="Normal 6 4" xfId="119"/>
    <cellStyle name="Normal 6 4 2" xfId="152"/>
    <cellStyle name="Normal 6 4 2 2" xfId="222"/>
    <cellStyle name="Normal 6 5" xfId="83"/>
    <cellStyle name="Normal 6 5 2" xfId="185"/>
    <cellStyle name="Normal 6 6" xfId="154"/>
    <cellStyle name="Normal 7" xfId="45"/>
    <cellStyle name="Normal 7 2" xfId="113"/>
    <cellStyle name="Normal 7 3" xfId="121"/>
    <cellStyle name="Normal 7 3 2" xfId="159"/>
    <cellStyle name="Normal 7 3 2 2" xfId="224"/>
    <cellStyle name="Normal 7 4" xfId="88"/>
    <cellStyle name="Normal 7 4 2" xfId="189"/>
    <cellStyle name="Normal 7 5" xfId="157"/>
    <cellStyle name="Normal 8" xfId="46"/>
    <cellStyle name="Normal 8 2" xfId="103"/>
    <cellStyle name="Normal 8 3" xfId="101"/>
    <cellStyle name="Normal 8 4" xfId="114"/>
    <cellStyle name="Normal 8 5" xfId="122"/>
    <cellStyle name="Normal 8 5 2" xfId="153"/>
    <cellStyle name="Normal 8 5 2 2" xfId="225"/>
    <cellStyle name="Normal 8 6" xfId="93"/>
    <cellStyle name="Normal 8 7" xfId="158"/>
    <cellStyle name="Normal 9" xfId="44"/>
    <cellStyle name="Normal 9 2" xfId="112"/>
    <cellStyle name="Normal 9 3" xfId="120"/>
    <cellStyle name="Normal 9 3 2" xfId="74"/>
    <cellStyle name="Normal 9 3 2 2" xfId="223"/>
    <cellStyle name="Normal 9 4" xfId="92"/>
    <cellStyle name="Normal 9 4 2" xfId="192"/>
    <cellStyle name="Normal 9 5" xfId="76"/>
    <cellStyle name="Normal_IN9813" xfId="4"/>
    <cellStyle name="Normal_IN9828" xfId="10"/>
    <cellStyle name="Normal_SO02ny" xfId="5"/>
    <cellStyle name="Prosent" xfId="2" builtinId="5" customBuiltin="1"/>
    <cellStyle name="Prosent 2" xfId="6"/>
    <cellStyle name="Prosent 2 2" xfId="26"/>
    <cellStyle name="Prosent 2 2 2" xfId="34"/>
    <cellStyle name="Prosent 2 2 2 2" xfId="143"/>
    <cellStyle name="Prosent 2 2 2 2 2" xfId="214"/>
    <cellStyle name="Prosent 2 2 2 3" xfId="68"/>
    <cellStyle name="Prosent 2 2 2 4" xfId="173"/>
    <cellStyle name="Prosent 2 2 3" xfId="38"/>
    <cellStyle name="Prosent 2 2 3 2" xfId="72"/>
    <cellStyle name="Prosent 2 2 3 3" xfId="177"/>
    <cellStyle name="Prosent 2 2 4" xfId="108"/>
    <cellStyle name="Prosent 2 2 4 2" xfId="193"/>
    <cellStyle name="Prosent 2 2 5" xfId="94"/>
    <cellStyle name="Prosent 2 2 5 2" xfId="139"/>
    <cellStyle name="Prosent 2 2 5 2 2" xfId="210"/>
    <cellStyle name="Prosent 2 2 6" xfId="147"/>
    <cellStyle name="Prosent 2 2 6 2" xfId="218"/>
    <cellStyle name="Prosent 2 2 7" xfId="133"/>
    <cellStyle name="Prosent 2 2 7 2" xfId="204"/>
    <cellStyle name="Prosent 2 2 8" xfId="61"/>
    <cellStyle name="Prosent 2 2 9" xfId="167"/>
    <cellStyle name="Prosent 2 3" xfId="27"/>
    <cellStyle name="Prosent 2 3 2" xfId="51"/>
    <cellStyle name="Prosent 2 3 2 2" xfId="141"/>
    <cellStyle name="Prosent 2 3 2 2 2" xfId="212"/>
    <cellStyle name="Prosent 2 3 2 3" xfId="80"/>
    <cellStyle name="Prosent 2 3 2 4" xfId="182"/>
    <cellStyle name="Prosent 2 3 3" xfId="109"/>
    <cellStyle name="Prosent 2 3 3 2" xfId="194"/>
    <cellStyle name="Prosent 2 3 4" xfId="96"/>
    <cellStyle name="Prosent 2 3 4 2" xfId="128"/>
    <cellStyle name="Prosent 2 3 4 2 2" xfId="199"/>
    <cellStyle name="Prosent 2 3 5" xfId="134"/>
    <cellStyle name="Prosent 2 3 5 2" xfId="205"/>
    <cellStyle name="Prosent 2 3 6" xfId="62"/>
    <cellStyle name="Prosent 2 3 7" xfId="168"/>
    <cellStyle name="Prosent 2 4" xfId="24"/>
    <cellStyle name="Prosent 2 4 2" xfId="53"/>
    <cellStyle name="Prosent 2 4 2 2" xfId="82"/>
    <cellStyle name="Prosent 2 4 2 3" xfId="184"/>
    <cellStyle name="Prosent 2 4 3" xfId="59"/>
    <cellStyle name="Prosent 2 4 4" xfId="165"/>
    <cellStyle name="Prosent 2 5" xfId="31"/>
    <cellStyle name="Prosent 2 5 2" xfId="36"/>
    <cellStyle name="Prosent 2 5 2 2" xfId="70"/>
    <cellStyle name="Prosent 2 5 2 3" xfId="175"/>
    <cellStyle name="Prosent 2 6" xfId="17"/>
    <cellStyle name="Prosent 2 6 2" xfId="126"/>
    <cellStyle name="Prosent 2 6 3" xfId="197"/>
    <cellStyle name="Prosent 2 7" xfId="137"/>
    <cellStyle name="Prosent 2 7 2" xfId="208"/>
    <cellStyle name="Prosent 2 8" xfId="145"/>
    <cellStyle name="Prosent 2 8 2" xfId="216"/>
    <cellStyle name="Prosent 2 9" xfId="131"/>
    <cellStyle name="Prosent 2 9 2" xfId="202"/>
    <cellStyle name="Prosent 3" xfId="14"/>
    <cellStyle name="Prosent 3 2" xfId="49"/>
    <cellStyle name="Prosent 3 2 2" xfId="78"/>
    <cellStyle name="Prosent 3 2 3" xfId="180"/>
    <cellStyle name="Prosent 4" xfId="20"/>
    <cellStyle name="Prosent 5" xfId="30"/>
    <cellStyle name="Prosent 5 2" xfId="151"/>
    <cellStyle name="Prosent 6" xfId="65"/>
    <cellStyle name="Prosent 7" xfId="171"/>
    <cellStyle name="Svein" xfId="7"/>
    <cellStyle name="Svein 2" xfId="15"/>
    <cellStyle name="Svein 3" xfId="99"/>
    <cellStyle name="Tusen[0]" xfId="8"/>
    <cellStyle name="Tusenskille 2" xfId="89"/>
    <cellStyle name="Tusenskille 2 2" xfId="102"/>
    <cellStyle name="Tusenskille 2 3" xfId="100"/>
    <cellStyle name="Tusenskille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/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/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/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/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/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95253</xdr:rowOff>
    </xdr:from>
    <xdr:ext cx="2965454" cy="257175"/>
    <xdr:sp macro="" textlink="">
      <xdr:nvSpPr>
        <xdr:cNvPr id="2" name="AutoShape 5"/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160"/>
  <sheetViews>
    <sheetView showGridLines="0" tabSelected="1" topLeftCell="A61" workbookViewId="0">
      <selection activeCell="N78" sqref="N78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10" width="8.7109375" style="1" customWidth="1"/>
    <col min="11" max="12" width="11.42578125" style="1" customWidth="1"/>
    <col min="13" max="13" width="5.7109375" style="1" customWidth="1"/>
    <col min="14" max="14" width="20.85546875" style="1" bestFit="1" customWidth="1"/>
    <col min="15" max="15" width="15.28515625" style="1" customWidth="1"/>
    <col min="16" max="16" width="13.140625" style="1" customWidth="1"/>
    <col min="17" max="17" width="11.42578125" style="1" customWidth="1"/>
    <col min="18" max="16384" width="11.42578125" style="1"/>
  </cols>
  <sheetData>
    <row r="1" spans="1:22" x14ac:dyDescent="0.2">
      <c r="A1" s="38" t="s">
        <v>88</v>
      </c>
      <c r="B1" s="39"/>
    </row>
    <row r="2" spans="1:22" x14ac:dyDescent="0.2">
      <c r="A2" s="2" t="s">
        <v>0</v>
      </c>
    </row>
    <row r="4" spans="1:22" ht="15" x14ac:dyDescent="0.25">
      <c r="A4" s="40" t="str">
        <f>A14</f>
        <v>Tabell 2-B-1-A1 - Sum personellinnsats innen helsestasjons- og skolehelsetjeneste - timeverk pr. uke</v>
      </c>
      <c r="B4" s="41"/>
      <c r="C4" s="41"/>
      <c r="D4" s="41"/>
      <c r="E4" s="41"/>
      <c r="F4" s="41"/>
      <c r="G4" s="41"/>
      <c r="H4" s="41"/>
      <c r="I4" s="41"/>
      <c r="J4" s="42" t="s">
        <v>105</v>
      </c>
      <c r="K4" s="41"/>
    </row>
    <row r="5" spans="1:22" x14ac:dyDescent="0.2">
      <c r="A5" s="4" t="str">
        <f>A37</f>
        <v>Tabell 2-B-1-A2 - Sum personellinnsats- helsestasjonstjeneste til gravide og barn 0 - 5 år - timeverk pr. uke</v>
      </c>
    </row>
    <row r="6" spans="1:22" x14ac:dyDescent="0.2">
      <c r="A6" s="4" t="str">
        <f>A62</f>
        <v>Tabell 2-B-1-A3 - Sum personellinnsats- skolehelsetjeneste i grunnskolen - timeverk pr. uke</v>
      </c>
    </row>
    <row r="7" spans="1:22" x14ac:dyDescent="0.2">
      <c r="A7" s="4" t="str">
        <f>A87</f>
        <v>Tabell 2-B-1-A4 - Sum personellinnsats- skolehelsetjeneste i videregående skole - timeverk pr. uke</v>
      </c>
    </row>
    <row r="8" spans="1:22" x14ac:dyDescent="0.2">
      <c r="A8" s="4" t="str">
        <f>A113</f>
        <v>Tabell 2-B-1-A5 - Sum personellinnsats- helsestasjon for ungdom - timeverk pr. uke</v>
      </c>
    </row>
    <row r="9" spans="1:22" x14ac:dyDescent="0.2">
      <c r="A9" s="4" t="str">
        <f>A138</f>
        <v>Tabell 2-B-1-A6 - Sum personellinnsats  - ledelse - innen helsestasjons- og skolehelsetjeneste - timeverk pr. uke</v>
      </c>
    </row>
    <row r="10" spans="1:22" x14ac:dyDescent="0.2">
      <c r="A10" s="4" t="str">
        <f>M14</f>
        <v>Tabell 2-B-1-B - Helsestasjon for ungdom</v>
      </c>
      <c r="O10" s="1" t="s">
        <v>85</v>
      </c>
    </row>
    <row r="11" spans="1:22" x14ac:dyDescent="0.2">
      <c r="A11" s="4"/>
      <c r="K11" s="43"/>
    </row>
    <row r="12" spans="1:22" x14ac:dyDescent="0.2">
      <c r="A12" s="4"/>
    </row>
    <row r="13" spans="1:22" x14ac:dyDescent="0.2">
      <c r="A13" s="4"/>
    </row>
    <row r="14" spans="1:22" s="5" customFormat="1" ht="12.75" thickBot="1" x14ac:dyDescent="0.25">
      <c r="A14" s="44" t="s">
        <v>106</v>
      </c>
      <c r="M14" s="44" t="s">
        <v>107</v>
      </c>
    </row>
    <row r="15" spans="1:22" s="5" customFormat="1" ht="60.75" thickBot="1" x14ac:dyDescent="0.25">
      <c r="A15" s="6" t="s">
        <v>1</v>
      </c>
      <c r="B15" s="7" t="s">
        <v>2</v>
      </c>
      <c r="C15" s="8" t="s">
        <v>108</v>
      </c>
      <c r="D15" s="8" t="s">
        <v>109</v>
      </c>
      <c r="E15" s="8" t="s">
        <v>110</v>
      </c>
      <c r="F15" s="8" t="s">
        <v>111</v>
      </c>
      <c r="G15" s="8" t="s">
        <v>112</v>
      </c>
      <c r="H15" s="9" t="s">
        <v>113</v>
      </c>
      <c r="I15" s="9" t="s">
        <v>114</v>
      </c>
      <c r="J15" s="9" t="s">
        <v>115</v>
      </c>
      <c r="M15" s="6" t="s">
        <v>1</v>
      </c>
      <c r="N15" s="7" t="s">
        <v>2</v>
      </c>
      <c r="O15" s="28" t="s">
        <v>116</v>
      </c>
      <c r="P15" s="28" t="s">
        <v>117</v>
      </c>
      <c r="V15" s="5" t="s">
        <v>85</v>
      </c>
    </row>
    <row r="16" spans="1:22" x14ac:dyDescent="0.2">
      <c r="A16" s="10">
        <v>1</v>
      </c>
      <c r="B16" s="11" t="s">
        <v>3</v>
      </c>
      <c r="C16" s="261">
        <f t="shared" ref="C16:J30" si="0">C39+C64+C89+C115+C140</f>
        <v>967.5</v>
      </c>
      <c r="D16" s="262">
        <f t="shared" si="0"/>
        <v>157.5</v>
      </c>
      <c r="E16" s="262">
        <f t="shared" si="0"/>
        <v>68</v>
      </c>
      <c r="F16" s="262">
        <f t="shared" si="0"/>
        <v>32.04</v>
      </c>
      <c r="G16" s="262">
        <f t="shared" si="0"/>
        <v>4</v>
      </c>
      <c r="H16" s="263">
        <f t="shared" si="0"/>
        <v>285</v>
      </c>
      <c r="I16" s="45">
        <f t="shared" si="0"/>
        <v>1514.04</v>
      </c>
      <c r="J16" s="84">
        <f t="shared" si="0"/>
        <v>138.75</v>
      </c>
      <c r="M16" s="10">
        <v>1</v>
      </c>
      <c r="N16" s="11" t="s">
        <v>3</v>
      </c>
      <c r="O16" s="52">
        <v>608</v>
      </c>
      <c r="P16" s="54">
        <v>272</v>
      </c>
    </row>
    <row r="17" spans="1:16" x14ac:dyDescent="0.2">
      <c r="A17" s="12">
        <v>2</v>
      </c>
      <c r="B17" s="13" t="s">
        <v>4</v>
      </c>
      <c r="C17" s="264">
        <f t="shared" si="0"/>
        <v>787.5</v>
      </c>
      <c r="D17" s="265">
        <f t="shared" si="0"/>
        <v>112.5</v>
      </c>
      <c r="E17" s="265">
        <f t="shared" si="0"/>
        <v>59.5</v>
      </c>
      <c r="F17" s="265">
        <f t="shared" si="0"/>
        <v>216</v>
      </c>
      <c r="G17" s="265">
        <f t="shared" si="0"/>
        <v>57</v>
      </c>
      <c r="H17" s="266">
        <f t="shared" si="0"/>
        <v>131.25</v>
      </c>
      <c r="I17" s="46">
        <f t="shared" si="0"/>
        <v>1363.75</v>
      </c>
      <c r="J17" s="85">
        <f t="shared" si="0"/>
        <v>131.25</v>
      </c>
      <c r="M17" s="12">
        <v>2</v>
      </c>
      <c r="N17" s="13" t="s">
        <v>4</v>
      </c>
      <c r="O17" s="57">
        <v>617</v>
      </c>
      <c r="P17" s="59">
        <v>499</v>
      </c>
    </row>
    <row r="18" spans="1:16" x14ac:dyDescent="0.2">
      <c r="A18" s="12">
        <v>3</v>
      </c>
      <c r="B18" s="13" t="s">
        <v>5</v>
      </c>
      <c r="C18" s="264">
        <f t="shared" si="0"/>
        <v>547.5</v>
      </c>
      <c r="D18" s="265">
        <f t="shared" si="0"/>
        <v>75</v>
      </c>
      <c r="E18" s="265">
        <f t="shared" si="0"/>
        <v>53.5</v>
      </c>
      <c r="F18" s="265">
        <f t="shared" si="0"/>
        <v>58.8</v>
      </c>
      <c r="G18" s="265">
        <f t="shared" si="0"/>
        <v>82.5</v>
      </c>
      <c r="H18" s="266">
        <f t="shared" si="0"/>
        <v>93.7</v>
      </c>
      <c r="I18" s="46">
        <f t="shared" si="0"/>
        <v>911</v>
      </c>
      <c r="J18" s="85">
        <f t="shared" si="0"/>
        <v>0</v>
      </c>
      <c r="M18" s="12">
        <v>3</v>
      </c>
      <c r="N18" s="13" t="s">
        <v>5</v>
      </c>
      <c r="O18" s="57">
        <v>83</v>
      </c>
      <c r="P18" s="59">
        <v>44</v>
      </c>
    </row>
    <row r="19" spans="1:16" x14ac:dyDescent="0.2">
      <c r="A19" s="12">
        <v>4</v>
      </c>
      <c r="B19" s="13" t="s">
        <v>6</v>
      </c>
      <c r="C19" s="264">
        <f t="shared" si="0"/>
        <v>760.13</v>
      </c>
      <c r="D19" s="265">
        <f t="shared" si="0"/>
        <v>71.25</v>
      </c>
      <c r="E19" s="265">
        <f t="shared" si="0"/>
        <v>45</v>
      </c>
      <c r="F19" s="265">
        <f t="shared" si="0"/>
        <v>43.2</v>
      </c>
      <c r="G19" s="265">
        <f t="shared" si="0"/>
        <v>26.25</v>
      </c>
      <c r="H19" s="266">
        <f t="shared" si="0"/>
        <v>75</v>
      </c>
      <c r="I19" s="46">
        <f t="shared" si="0"/>
        <v>1020.83</v>
      </c>
      <c r="J19" s="85">
        <f t="shared" si="0"/>
        <v>0</v>
      </c>
      <c r="M19" s="12">
        <v>4</v>
      </c>
      <c r="N19" s="13" t="s">
        <v>6</v>
      </c>
      <c r="O19" s="57">
        <v>692</v>
      </c>
      <c r="P19" s="59">
        <v>602</v>
      </c>
    </row>
    <row r="20" spans="1:16" x14ac:dyDescent="0.2">
      <c r="A20" s="12">
        <v>5</v>
      </c>
      <c r="B20" s="13" t="s">
        <v>7</v>
      </c>
      <c r="C20" s="264">
        <f t="shared" si="0"/>
        <v>521.75</v>
      </c>
      <c r="D20" s="265">
        <f t="shared" si="0"/>
        <v>84</v>
      </c>
      <c r="E20" s="265">
        <f t="shared" si="0"/>
        <v>41</v>
      </c>
      <c r="F20" s="265">
        <f t="shared" si="0"/>
        <v>36</v>
      </c>
      <c r="G20" s="265">
        <f t="shared" si="0"/>
        <v>41.5</v>
      </c>
      <c r="H20" s="266">
        <f t="shared" si="0"/>
        <v>75</v>
      </c>
      <c r="I20" s="46">
        <f t="shared" si="0"/>
        <v>799.25</v>
      </c>
      <c r="J20" s="85">
        <f t="shared" si="0"/>
        <v>0</v>
      </c>
      <c r="M20" s="12">
        <v>5</v>
      </c>
      <c r="N20" s="13" t="s">
        <v>7</v>
      </c>
      <c r="O20" s="57">
        <v>1127</v>
      </c>
      <c r="P20" s="59">
        <v>527</v>
      </c>
    </row>
    <row r="21" spans="1:16" x14ac:dyDescent="0.2">
      <c r="A21" s="12">
        <v>6</v>
      </c>
      <c r="B21" s="13" t="s">
        <v>8</v>
      </c>
      <c r="C21" s="264">
        <f t="shared" si="0"/>
        <v>404.25</v>
      </c>
      <c r="D21" s="265">
        <f t="shared" si="0"/>
        <v>60</v>
      </c>
      <c r="E21" s="265">
        <f t="shared" si="0"/>
        <v>25.5</v>
      </c>
      <c r="F21" s="265">
        <f t="shared" si="0"/>
        <v>93.6</v>
      </c>
      <c r="G21" s="265">
        <f t="shared" si="0"/>
        <v>0</v>
      </c>
      <c r="H21" s="266">
        <f t="shared" si="0"/>
        <v>56.25</v>
      </c>
      <c r="I21" s="46">
        <f t="shared" si="0"/>
        <v>639.6</v>
      </c>
      <c r="J21" s="85">
        <f t="shared" si="0"/>
        <v>0</v>
      </c>
      <c r="M21" s="12">
        <v>6</v>
      </c>
      <c r="N21" s="13" t="s">
        <v>8</v>
      </c>
      <c r="O21" s="57">
        <v>298</v>
      </c>
      <c r="P21" s="59">
        <v>250</v>
      </c>
    </row>
    <row r="22" spans="1:16" x14ac:dyDescent="0.2">
      <c r="A22" s="12">
        <v>7</v>
      </c>
      <c r="B22" s="13" t="s">
        <v>9</v>
      </c>
      <c r="C22" s="264">
        <f t="shared" si="0"/>
        <v>588.5</v>
      </c>
      <c r="D22" s="265">
        <f t="shared" si="0"/>
        <v>41.25</v>
      </c>
      <c r="E22" s="265">
        <f t="shared" si="0"/>
        <v>45</v>
      </c>
      <c r="F22" s="265">
        <f t="shared" si="0"/>
        <v>0</v>
      </c>
      <c r="G22" s="265">
        <f t="shared" si="0"/>
        <v>0</v>
      </c>
      <c r="H22" s="266">
        <f t="shared" si="0"/>
        <v>82.5</v>
      </c>
      <c r="I22" s="46">
        <f t="shared" si="0"/>
        <v>757.25</v>
      </c>
      <c r="J22" s="85">
        <f t="shared" si="0"/>
        <v>75</v>
      </c>
      <c r="M22" s="12">
        <v>7</v>
      </c>
      <c r="N22" s="13" t="s">
        <v>9</v>
      </c>
      <c r="O22" s="57">
        <v>1013</v>
      </c>
      <c r="P22" s="59">
        <v>437</v>
      </c>
    </row>
    <row r="23" spans="1:16" x14ac:dyDescent="0.2">
      <c r="A23" s="12">
        <v>8</v>
      </c>
      <c r="B23" s="13" t="s">
        <v>10</v>
      </c>
      <c r="C23" s="264">
        <f t="shared" si="0"/>
        <v>671.26</v>
      </c>
      <c r="D23" s="265">
        <f t="shared" si="0"/>
        <v>48.75</v>
      </c>
      <c r="E23" s="265">
        <f t="shared" si="0"/>
        <v>56.63</v>
      </c>
      <c r="F23" s="265">
        <f t="shared" si="0"/>
        <v>0</v>
      </c>
      <c r="G23" s="265">
        <f t="shared" si="0"/>
        <v>86.25</v>
      </c>
      <c r="H23" s="266">
        <f t="shared" si="0"/>
        <v>97.5</v>
      </c>
      <c r="I23" s="46">
        <f t="shared" si="0"/>
        <v>960.39</v>
      </c>
      <c r="J23" s="85">
        <f t="shared" si="0"/>
        <v>67.5</v>
      </c>
      <c r="M23" s="12">
        <v>8</v>
      </c>
      <c r="N23" s="13" t="s">
        <v>10</v>
      </c>
      <c r="O23" s="57">
        <v>875</v>
      </c>
      <c r="P23" s="59">
        <v>484</v>
      </c>
    </row>
    <row r="24" spans="1:16" x14ac:dyDescent="0.2">
      <c r="A24" s="12">
        <v>9</v>
      </c>
      <c r="B24" s="13" t="s">
        <v>11</v>
      </c>
      <c r="C24" s="264">
        <f t="shared" si="0"/>
        <v>578.5</v>
      </c>
      <c r="D24" s="265">
        <f t="shared" si="0"/>
        <v>56.25</v>
      </c>
      <c r="E24" s="265">
        <f t="shared" si="0"/>
        <v>39</v>
      </c>
      <c r="F24" s="265">
        <f t="shared" si="0"/>
        <v>2</v>
      </c>
      <c r="G24" s="265">
        <f t="shared" si="0"/>
        <v>18.739999999999998</v>
      </c>
      <c r="H24" s="266">
        <f t="shared" si="0"/>
        <v>116</v>
      </c>
      <c r="I24" s="46">
        <f t="shared" si="0"/>
        <v>810.49</v>
      </c>
      <c r="J24" s="85">
        <f t="shared" si="0"/>
        <v>232.49</v>
      </c>
      <c r="M24" s="12">
        <v>9</v>
      </c>
      <c r="N24" s="13" t="s">
        <v>11</v>
      </c>
      <c r="O24" s="57">
        <v>150</v>
      </c>
      <c r="P24" s="59">
        <v>100</v>
      </c>
    </row>
    <row r="25" spans="1:16" x14ac:dyDescent="0.2">
      <c r="A25" s="12">
        <v>10</v>
      </c>
      <c r="B25" s="13" t="s">
        <v>12</v>
      </c>
      <c r="C25" s="264">
        <f t="shared" si="0"/>
        <v>521.25</v>
      </c>
      <c r="D25" s="265">
        <f t="shared" si="0"/>
        <v>67.5</v>
      </c>
      <c r="E25" s="265">
        <f t="shared" si="0"/>
        <v>24</v>
      </c>
      <c r="F25" s="265">
        <f t="shared" si="0"/>
        <v>0</v>
      </c>
      <c r="G25" s="265">
        <f t="shared" si="0"/>
        <v>56.25</v>
      </c>
      <c r="H25" s="266">
        <f t="shared" si="0"/>
        <v>37.5</v>
      </c>
      <c r="I25" s="46">
        <f t="shared" si="0"/>
        <v>706.5</v>
      </c>
      <c r="J25" s="85">
        <f t="shared" si="0"/>
        <v>95.75</v>
      </c>
      <c r="M25" s="12">
        <v>10</v>
      </c>
      <c r="N25" s="13" t="s">
        <v>12</v>
      </c>
      <c r="O25" s="57">
        <v>40</v>
      </c>
      <c r="P25" s="59">
        <v>38</v>
      </c>
    </row>
    <row r="26" spans="1:16" x14ac:dyDescent="0.2">
      <c r="A26" s="12">
        <v>11</v>
      </c>
      <c r="B26" s="13" t="s">
        <v>13</v>
      </c>
      <c r="C26" s="264">
        <f t="shared" si="0"/>
        <v>551.67000000000007</v>
      </c>
      <c r="D26" s="265">
        <f t="shared" si="0"/>
        <v>59.93</v>
      </c>
      <c r="E26" s="265">
        <f t="shared" si="0"/>
        <v>76.27</v>
      </c>
      <c r="F26" s="265">
        <f t="shared" si="0"/>
        <v>7.34</v>
      </c>
      <c r="G26" s="265">
        <f t="shared" si="0"/>
        <v>0</v>
      </c>
      <c r="H26" s="266">
        <f t="shared" si="0"/>
        <v>130.63</v>
      </c>
      <c r="I26" s="46">
        <f t="shared" si="0"/>
        <v>825.83999999999992</v>
      </c>
      <c r="J26" s="85">
        <f t="shared" si="0"/>
        <v>0</v>
      </c>
      <c r="M26" s="12">
        <v>11</v>
      </c>
      <c r="N26" s="13" t="s">
        <v>13</v>
      </c>
      <c r="O26" s="57">
        <v>461</v>
      </c>
      <c r="P26" s="59">
        <v>242</v>
      </c>
    </row>
    <row r="27" spans="1:16" x14ac:dyDescent="0.2">
      <c r="A27" s="12">
        <v>12</v>
      </c>
      <c r="B27" s="13" t="s">
        <v>14</v>
      </c>
      <c r="C27" s="264">
        <f t="shared" si="0"/>
        <v>667.5</v>
      </c>
      <c r="D27" s="265">
        <f t="shared" si="0"/>
        <v>103.12</v>
      </c>
      <c r="E27" s="265">
        <f t="shared" si="0"/>
        <v>31</v>
      </c>
      <c r="F27" s="265">
        <f t="shared" si="0"/>
        <v>7.17</v>
      </c>
      <c r="G27" s="265">
        <f t="shared" si="0"/>
        <v>37.5</v>
      </c>
      <c r="H27" s="266">
        <f t="shared" si="0"/>
        <v>105</v>
      </c>
      <c r="I27" s="46">
        <f t="shared" si="0"/>
        <v>951.29</v>
      </c>
      <c r="J27" s="85">
        <f t="shared" si="0"/>
        <v>0</v>
      </c>
      <c r="M27" s="12">
        <v>12</v>
      </c>
      <c r="N27" s="13" t="s">
        <v>14</v>
      </c>
      <c r="O27" s="57">
        <v>807</v>
      </c>
      <c r="P27" s="59" t="s">
        <v>176</v>
      </c>
    </row>
    <row r="28" spans="1:16" x14ac:dyDescent="0.2">
      <c r="A28" s="12">
        <v>13</v>
      </c>
      <c r="B28" s="13" t="s">
        <v>15</v>
      </c>
      <c r="C28" s="264">
        <f t="shared" si="0"/>
        <v>806.25</v>
      </c>
      <c r="D28" s="265">
        <f t="shared" si="0"/>
        <v>56.25</v>
      </c>
      <c r="E28" s="265">
        <f t="shared" si="0"/>
        <v>61.5</v>
      </c>
      <c r="F28" s="265">
        <f t="shared" si="0"/>
        <v>34.56</v>
      </c>
      <c r="G28" s="265">
        <f t="shared" si="0"/>
        <v>25.5</v>
      </c>
      <c r="H28" s="266">
        <f t="shared" si="0"/>
        <v>108.75</v>
      </c>
      <c r="I28" s="46">
        <f t="shared" si="0"/>
        <v>1092.81</v>
      </c>
      <c r="J28" s="85">
        <f t="shared" si="0"/>
        <v>0</v>
      </c>
      <c r="M28" s="12">
        <v>13</v>
      </c>
      <c r="N28" s="13" t="s">
        <v>15</v>
      </c>
      <c r="O28" s="57">
        <v>570</v>
      </c>
      <c r="P28" s="59">
        <v>570</v>
      </c>
    </row>
    <row r="29" spans="1:16" x14ac:dyDescent="0.2">
      <c r="A29" s="12">
        <v>14</v>
      </c>
      <c r="B29" s="13" t="s">
        <v>16</v>
      </c>
      <c r="C29" s="264">
        <f t="shared" si="0"/>
        <v>982.5</v>
      </c>
      <c r="D29" s="265">
        <f t="shared" si="0"/>
        <v>78.75</v>
      </c>
      <c r="E29" s="265">
        <f t="shared" si="0"/>
        <v>44</v>
      </c>
      <c r="F29" s="265">
        <f t="shared" si="0"/>
        <v>36</v>
      </c>
      <c r="G29" s="265">
        <f t="shared" si="0"/>
        <v>45</v>
      </c>
      <c r="H29" s="266">
        <f t="shared" si="0"/>
        <v>131.5</v>
      </c>
      <c r="I29" s="46">
        <f t="shared" si="0"/>
        <v>1317.75</v>
      </c>
      <c r="J29" s="85">
        <f t="shared" si="0"/>
        <v>0</v>
      </c>
      <c r="K29" s="1" t="s">
        <v>85</v>
      </c>
      <c r="M29" s="12">
        <v>14</v>
      </c>
      <c r="N29" s="13" t="s">
        <v>16</v>
      </c>
      <c r="O29" s="57">
        <v>861</v>
      </c>
      <c r="P29" s="59">
        <v>230</v>
      </c>
    </row>
    <row r="30" spans="1:16" ht="12.75" thickBot="1" x14ac:dyDescent="0.25">
      <c r="A30" s="14">
        <v>15</v>
      </c>
      <c r="B30" s="15" t="s">
        <v>17</v>
      </c>
      <c r="C30" s="267">
        <f t="shared" si="0"/>
        <v>636.5</v>
      </c>
      <c r="D30" s="268">
        <f t="shared" si="0"/>
        <v>33.75</v>
      </c>
      <c r="E30" s="268">
        <f t="shared" si="0"/>
        <v>56.25</v>
      </c>
      <c r="F30" s="268">
        <f t="shared" si="0"/>
        <v>0</v>
      </c>
      <c r="G30" s="268">
        <f t="shared" si="0"/>
        <v>0</v>
      </c>
      <c r="H30" s="269">
        <f t="shared" si="0"/>
        <v>162.25</v>
      </c>
      <c r="I30" s="83">
        <f t="shared" si="0"/>
        <v>888.75</v>
      </c>
      <c r="J30" s="86">
        <f t="shared" si="0"/>
        <v>0</v>
      </c>
      <c r="M30" s="14">
        <v>15</v>
      </c>
      <c r="N30" s="15" t="s">
        <v>17</v>
      </c>
      <c r="O30" s="60">
        <v>193</v>
      </c>
      <c r="P30" s="62">
        <v>151</v>
      </c>
    </row>
    <row r="31" spans="1:16" s="17" customFormat="1" x14ac:dyDescent="0.2">
      <c r="A31" s="71"/>
      <c r="B31" s="72" t="s">
        <v>175</v>
      </c>
      <c r="C31" s="73">
        <f t="shared" ref="C31:J31" si="1">SUM(C16:C30)</f>
        <v>9992.5600000000013</v>
      </c>
      <c r="D31" s="73">
        <f t="shared" si="1"/>
        <v>1105.8</v>
      </c>
      <c r="E31" s="73">
        <f t="shared" si="1"/>
        <v>726.15</v>
      </c>
      <c r="F31" s="73">
        <f t="shared" si="1"/>
        <v>566.71</v>
      </c>
      <c r="G31" s="73">
        <f t="shared" si="1"/>
        <v>480.49</v>
      </c>
      <c r="H31" s="73">
        <f t="shared" si="1"/>
        <v>1687.83</v>
      </c>
      <c r="I31" s="73">
        <f t="shared" si="1"/>
        <v>14559.539999999999</v>
      </c>
      <c r="J31" s="74">
        <f t="shared" si="1"/>
        <v>740.74</v>
      </c>
      <c r="M31" s="71"/>
      <c r="N31" s="72" t="s">
        <v>87</v>
      </c>
      <c r="O31" s="73">
        <f>SUM(O16:O30)</f>
        <v>8395</v>
      </c>
      <c r="P31" s="74">
        <f>SUM(P16:P30)</f>
        <v>4446</v>
      </c>
    </row>
    <row r="32" spans="1:16" s="188" customFormat="1" x14ac:dyDescent="0.2">
      <c r="A32" s="257"/>
      <c r="B32" s="258" t="s">
        <v>87</v>
      </c>
      <c r="C32" s="259">
        <v>8970.380000000001</v>
      </c>
      <c r="D32" s="259">
        <v>1072.25</v>
      </c>
      <c r="E32" s="259">
        <v>714.85</v>
      </c>
      <c r="F32" s="259">
        <v>587.79</v>
      </c>
      <c r="G32" s="259">
        <v>483.89</v>
      </c>
      <c r="H32" s="259">
        <v>1748.38</v>
      </c>
      <c r="I32" s="259">
        <v>13577.54</v>
      </c>
      <c r="J32" s="260">
        <v>867.15</v>
      </c>
      <c r="M32" s="257"/>
      <c r="N32" s="258" t="s">
        <v>87</v>
      </c>
      <c r="O32" s="259">
        <v>10091</v>
      </c>
      <c r="P32" s="260">
        <v>5919</v>
      </c>
    </row>
    <row r="33" spans="1:19" s="17" customFormat="1" x14ac:dyDescent="0.2">
      <c r="A33" s="75"/>
      <c r="B33" s="78" t="s">
        <v>84</v>
      </c>
      <c r="C33" s="58">
        <v>8742.58</v>
      </c>
      <c r="D33" s="58">
        <v>1026.6199999999999</v>
      </c>
      <c r="E33" s="58">
        <v>742.69999999999993</v>
      </c>
      <c r="F33" s="58">
        <v>702.81</v>
      </c>
      <c r="G33" s="58">
        <v>536.45000000000005</v>
      </c>
      <c r="H33" s="58">
        <v>1789.73</v>
      </c>
      <c r="I33" s="58">
        <v>13540.890000000001</v>
      </c>
      <c r="J33" s="59">
        <v>1141.6500000000001</v>
      </c>
      <c r="M33" s="75"/>
      <c r="N33" s="78" t="s">
        <v>84</v>
      </c>
      <c r="O33" s="58">
        <v>10091</v>
      </c>
      <c r="P33" s="59">
        <v>5919</v>
      </c>
    </row>
    <row r="34" spans="1:19" s="17" customFormat="1" ht="12.75" thickBot="1" x14ac:dyDescent="0.25">
      <c r="A34" s="76"/>
      <c r="B34" s="80" t="s">
        <v>72</v>
      </c>
      <c r="C34" s="61">
        <v>11879.98</v>
      </c>
      <c r="D34" s="61">
        <v>2054.9899999999998</v>
      </c>
      <c r="E34" s="61">
        <v>1278.1500000000001</v>
      </c>
      <c r="F34" s="61">
        <v>1034.5</v>
      </c>
      <c r="G34" s="61">
        <v>933.85</v>
      </c>
      <c r="H34" s="61">
        <v>3521.83</v>
      </c>
      <c r="I34" s="61">
        <v>20703.3</v>
      </c>
      <c r="J34" s="62">
        <v>1360.95</v>
      </c>
      <c r="M34" s="76"/>
      <c r="N34" s="80" t="s">
        <v>72</v>
      </c>
      <c r="O34" s="61">
        <v>10091</v>
      </c>
      <c r="P34" s="62">
        <v>5919</v>
      </c>
    </row>
    <row r="35" spans="1:19" s="170" customFormat="1" x14ac:dyDescent="0.2">
      <c r="A35" s="48" t="s">
        <v>118</v>
      </c>
      <c r="B35" s="319"/>
      <c r="C35" s="320"/>
      <c r="D35" s="320"/>
      <c r="E35" s="320"/>
      <c r="F35" s="320"/>
      <c r="G35" s="320"/>
      <c r="H35" s="320"/>
      <c r="I35" s="320"/>
      <c r="J35" s="320"/>
      <c r="M35" s="318"/>
      <c r="N35" s="319"/>
      <c r="O35" s="320"/>
      <c r="P35" s="320"/>
    </row>
    <row r="36" spans="1:19" s="170" customFormat="1" x14ac:dyDescent="0.2">
      <c r="A36" s="48" t="s">
        <v>119</v>
      </c>
      <c r="B36" s="319"/>
      <c r="C36" s="320"/>
      <c r="D36" s="320"/>
      <c r="E36" s="320"/>
      <c r="F36" s="320"/>
      <c r="G36" s="320"/>
      <c r="H36" s="320"/>
      <c r="I36" s="320"/>
      <c r="J36" s="320"/>
      <c r="M36" s="318"/>
      <c r="N36" s="319"/>
      <c r="O36" s="320"/>
      <c r="P36" s="320"/>
    </row>
    <row r="37" spans="1:19" s="5" customFormat="1" ht="26.25" customHeight="1" thickBot="1" x14ac:dyDescent="0.25">
      <c r="A37" s="44" t="s">
        <v>120</v>
      </c>
      <c r="M37" s="1"/>
      <c r="N37" s="1"/>
      <c r="O37" s="1"/>
      <c r="P37" s="1"/>
      <c r="Q37" s="1"/>
      <c r="R37" s="1"/>
      <c r="S37" s="1"/>
    </row>
    <row r="38" spans="1:19" s="5" customFormat="1" ht="78.75" customHeight="1" thickBot="1" x14ac:dyDescent="0.25">
      <c r="A38" s="6" t="s">
        <v>1</v>
      </c>
      <c r="B38" s="7" t="s">
        <v>2</v>
      </c>
      <c r="C38" s="8" t="s">
        <v>108</v>
      </c>
      <c r="D38" s="8" t="s">
        <v>109</v>
      </c>
      <c r="E38" s="8" t="s">
        <v>110</v>
      </c>
      <c r="F38" s="8" t="s">
        <v>111</v>
      </c>
      <c r="G38" s="8" t="s">
        <v>112</v>
      </c>
      <c r="H38" s="9" t="s">
        <v>113</v>
      </c>
      <c r="I38" s="49" t="s">
        <v>114</v>
      </c>
      <c r="J38" s="49" t="s">
        <v>115</v>
      </c>
      <c r="M38" s="1"/>
      <c r="N38" s="1"/>
      <c r="O38" s="1"/>
      <c r="P38" s="1"/>
      <c r="Q38" s="1"/>
      <c r="R38" s="1"/>
      <c r="S38" s="1"/>
    </row>
    <row r="39" spans="1:19" ht="12.95" customHeight="1" x14ac:dyDescent="0.2">
      <c r="A39" s="10">
        <v>1</v>
      </c>
      <c r="B39" s="11" t="s">
        <v>3</v>
      </c>
      <c r="C39" s="261">
        <v>551.25</v>
      </c>
      <c r="D39" s="262">
        <v>157.5</v>
      </c>
      <c r="E39" s="262">
        <v>48</v>
      </c>
      <c r="F39" s="262">
        <v>19.8</v>
      </c>
      <c r="G39" s="262">
        <v>0</v>
      </c>
      <c r="H39" s="263">
        <v>235</v>
      </c>
      <c r="I39" s="45">
        <f t="shared" ref="I39:I53" si="2">SUM(C39:H39)</f>
        <v>1011.55</v>
      </c>
      <c r="J39" s="84">
        <v>0</v>
      </c>
    </row>
    <row r="40" spans="1:19" ht="12.95" customHeight="1" x14ac:dyDescent="0.2">
      <c r="A40" s="12">
        <v>2</v>
      </c>
      <c r="B40" s="13" t="s">
        <v>4</v>
      </c>
      <c r="C40" s="264">
        <v>450</v>
      </c>
      <c r="D40" s="265">
        <v>112.5</v>
      </c>
      <c r="E40" s="265">
        <v>45</v>
      </c>
      <c r="F40" s="265">
        <v>88</v>
      </c>
      <c r="G40" s="265">
        <v>37.5</v>
      </c>
      <c r="H40" s="266">
        <v>123.75</v>
      </c>
      <c r="I40" s="46">
        <f t="shared" si="2"/>
        <v>856.75</v>
      </c>
      <c r="J40" s="85">
        <v>0</v>
      </c>
    </row>
    <row r="41" spans="1:19" x14ac:dyDescent="0.2">
      <c r="A41" s="12">
        <v>3</v>
      </c>
      <c r="B41" s="13" t="s">
        <v>5</v>
      </c>
      <c r="C41" s="264">
        <v>390</v>
      </c>
      <c r="D41" s="265">
        <v>75</v>
      </c>
      <c r="E41" s="265">
        <v>47.5</v>
      </c>
      <c r="F41" s="265">
        <v>51.3</v>
      </c>
      <c r="G41" s="265">
        <v>81.5</v>
      </c>
      <c r="H41" s="266">
        <v>93.7</v>
      </c>
      <c r="I41" s="46">
        <f t="shared" si="2"/>
        <v>739</v>
      </c>
      <c r="J41" s="85">
        <v>0</v>
      </c>
    </row>
    <row r="42" spans="1:19" x14ac:dyDescent="0.2">
      <c r="A42" s="12">
        <v>4</v>
      </c>
      <c r="B42" s="13" t="s">
        <v>6</v>
      </c>
      <c r="C42" s="264">
        <v>483.38</v>
      </c>
      <c r="D42" s="265">
        <v>71.25</v>
      </c>
      <c r="E42" s="265">
        <v>22.5</v>
      </c>
      <c r="F42" s="265">
        <v>7.2</v>
      </c>
      <c r="G42" s="265">
        <v>0</v>
      </c>
      <c r="H42" s="266">
        <v>60</v>
      </c>
      <c r="I42" s="46">
        <f t="shared" si="2"/>
        <v>644.33000000000004</v>
      </c>
      <c r="J42" s="85">
        <v>0</v>
      </c>
    </row>
    <row r="43" spans="1:19" x14ac:dyDescent="0.2">
      <c r="A43" s="12">
        <v>5</v>
      </c>
      <c r="B43" s="13" t="s">
        <v>7</v>
      </c>
      <c r="C43" s="264">
        <v>255.5</v>
      </c>
      <c r="D43" s="265">
        <v>82.5</v>
      </c>
      <c r="E43" s="265">
        <v>35</v>
      </c>
      <c r="F43" s="265">
        <v>18</v>
      </c>
      <c r="G43" s="265">
        <v>0</v>
      </c>
      <c r="H43" s="266">
        <v>75</v>
      </c>
      <c r="I43" s="46">
        <f t="shared" si="2"/>
        <v>466</v>
      </c>
      <c r="J43" s="85">
        <v>0</v>
      </c>
    </row>
    <row r="44" spans="1:19" x14ac:dyDescent="0.2">
      <c r="A44" s="12">
        <v>6</v>
      </c>
      <c r="B44" s="13" t="s">
        <v>8</v>
      </c>
      <c r="C44" s="264">
        <v>180</v>
      </c>
      <c r="D44" s="265">
        <v>60</v>
      </c>
      <c r="E44" s="265">
        <v>22.5</v>
      </c>
      <c r="F44" s="265">
        <v>43.2</v>
      </c>
      <c r="G44" s="265">
        <v>0</v>
      </c>
      <c r="H44" s="266">
        <v>56.25</v>
      </c>
      <c r="I44" s="46">
        <f t="shared" si="2"/>
        <v>361.95</v>
      </c>
      <c r="J44" s="85">
        <v>0</v>
      </c>
    </row>
    <row r="45" spans="1:19" x14ac:dyDescent="0.2">
      <c r="A45" s="12">
        <v>7</v>
      </c>
      <c r="B45" s="13" t="s">
        <v>9</v>
      </c>
      <c r="C45" s="264">
        <v>228.75</v>
      </c>
      <c r="D45" s="265">
        <v>41.25</v>
      </c>
      <c r="E45" s="265">
        <v>40</v>
      </c>
      <c r="F45" s="265">
        <v>0</v>
      </c>
      <c r="G45" s="265">
        <v>0</v>
      </c>
      <c r="H45" s="266">
        <v>82.5</v>
      </c>
      <c r="I45" s="46">
        <f t="shared" si="2"/>
        <v>392.5</v>
      </c>
      <c r="J45" s="85">
        <v>0</v>
      </c>
    </row>
    <row r="46" spans="1:19" x14ac:dyDescent="0.2">
      <c r="A46" s="12">
        <v>8</v>
      </c>
      <c r="B46" s="13" t="s">
        <v>10</v>
      </c>
      <c r="C46" s="264">
        <v>292.5</v>
      </c>
      <c r="D46" s="265">
        <v>48.75</v>
      </c>
      <c r="E46" s="265">
        <v>37.5</v>
      </c>
      <c r="F46" s="265">
        <v>0</v>
      </c>
      <c r="G46" s="265">
        <v>30</v>
      </c>
      <c r="H46" s="266">
        <v>97.5</v>
      </c>
      <c r="I46" s="46">
        <f t="shared" si="2"/>
        <v>506.25</v>
      </c>
      <c r="J46" s="85">
        <v>30</v>
      </c>
    </row>
    <row r="47" spans="1:19" x14ac:dyDescent="0.2">
      <c r="A47" s="12">
        <v>9</v>
      </c>
      <c r="B47" s="13" t="s">
        <v>11</v>
      </c>
      <c r="C47" s="264">
        <v>307.5</v>
      </c>
      <c r="D47" s="265">
        <v>56.25</v>
      </c>
      <c r="E47" s="265">
        <v>26</v>
      </c>
      <c r="F47" s="265">
        <v>2</v>
      </c>
      <c r="G47" s="265">
        <v>9.3699999999999992</v>
      </c>
      <c r="H47" s="266">
        <v>116</v>
      </c>
      <c r="I47" s="46">
        <f t="shared" si="2"/>
        <v>517.12</v>
      </c>
      <c r="J47" s="85">
        <v>129.37</v>
      </c>
      <c r="O47" s="1" t="s">
        <v>85</v>
      </c>
    </row>
    <row r="48" spans="1:19" x14ac:dyDescent="0.2">
      <c r="A48" s="12">
        <v>10</v>
      </c>
      <c r="B48" s="13" t="s">
        <v>12</v>
      </c>
      <c r="C48" s="264">
        <v>270</v>
      </c>
      <c r="D48" s="265">
        <v>67.5</v>
      </c>
      <c r="E48" s="265">
        <v>24</v>
      </c>
      <c r="F48" s="265">
        <v>0</v>
      </c>
      <c r="G48" s="265">
        <v>18.75</v>
      </c>
      <c r="H48" s="266">
        <v>37.5</v>
      </c>
      <c r="I48" s="46">
        <f t="shared" si="2"/>
        <v>417.75</v>
      </c>
      <c r="J48" s="85">
        <v>48.75</v>
      </c>
    </row>
    <row r="49" spans="1:19" x14ac:dyDescent="0.2">
      <c r="A49" s="12">
        <v>11</v>
      </c>
      <c r="B49" s="13" t="s">
        <v>13</v>
      </c>
      <c r="C49" s="264">
        <v>239.7</v>
      </c>
      <c r="D49" s="265">
        <v>59.93</v>
      </c>
      <c r="E49" s="265">
        <v>50.87</v>
      </c>
      <c r="F49" s="265">
        <v>3.67</v>
      </c>
      <c r="G49" s="265">
        <v>0</v>
      </c>
      <c r="H49" s="266">
        <v>130.63</v>
      </c>
      <c r="I49" s="46">
        <f t="shared" si="2"/>
        <v>484.8</v>
      </c>
      <c r="J49" s="85">
        <v>0</v>
      </c>
    </row>
    <row r="50" spans="1:19" x14ac:dyDescent="0.2">
      <c r="A50" s="12">
        <v>12</v>
      </c>
      <c r="B50" s="13" t="s">
        <v>14</v>
      </c>
      <c r="C50" s="264">
        <v>311.25</v>
      </c>
      <c r="D50" s="265">
        <v>103.12</v>
      </c>
      <c r="E50" s="265">
        <v>28</v>
      </c>
      <c r="F50" s="265">
        <v>7.17</v>
      </c>
      <c r="G50" s="265">
        <v>0</v>
      </c>
      <c r="H50" s="266">
        <v>105</v>
      </c>
      <c r="I50" s="46">
        <f t="shared" si="2"/>
        <v>554.54</v>
      </c>
      <c r="J50" s="85">
        <v>0</v>
      </c>
    </row>
    <row r="51" spans="1:19" x14ac:dyDescent="0.2">
      <c r="A51" s="12">
        <v>13</v>
      </c>
      <c r="B51" s="13" t="s">
        <v>15</v>
      </c>
      <c r="C51" s="264">
        <v>352.5</v>
      </c>
      <c r="D51" s="265">
        <v>56.25</v>
      </c>
      <c r="E51" s="265">
        <v>36.5</v>
      </c>
      <c r="F51" s="265">
        <v>34.56</v>
      </c>
      <c r="G51" s="265">
        <v>0</v>
      </c>
      <c r="H51" s="266">
        <v>95.25</v>
      </c>
      <c r="I51" s="46">
        <f t="shared" si="2"/>
        <v>575.05999999999995</v>
      </c>
      <c r="J51" s="85">
        <v>0</v>
      </c>
    </row>
    <row r="52" spans="1:19" x14ac:dyDescent="0.2">
      <c r="A52" s="12">
        <v>14</v>
      </c>
      <c r="B52" s="13" t="s">
        <v>16</v>
      </c>
      <c r="C52" s="264">
        <v>405</v>
      </c>
      <c r="D52" s="265">
        <v>75</v>
      </c>
      <c r="E52" s="265">
        <v>35.75</v>
      </c>
      <c r="F52" s="265">
        <v>36</v>
      </c>
      <c r="G52" s="265">
        <v>30</v>
      </c>
      <c r="H52" s="266">
        <v>131.5</v>
      </c>
      <c r="I52" s="46">
        <f t="shared" si="2"/>
        <v>713.25</v>
      </c>
      <c r="J52" s="85">
        <v>0</v>
      </c>
    </row>
    <row r="53" spans="1:19" ht="12.75" thickBot="1" x14ac:dyDescent="0.25">
      <c r="A53" s="14">
        <v>15</v>
      </c>
      <c r="B53" s="15" t="s">
        <v>17</v>
      </c>
      <c r="C53" s="267">
        <v>292.5</v>
      </c>
      <c r="D53" s="268">
        <v>33.75</v>
      </c>
      <c r="E53" s="268">
        <v>43</v>
      </c>
      <c r="F53" s="268">
        <v>0</v>
      </c>
      <c r="G53" s="268">
        <v>0</v>
      </c>
      <c r="H53" s="269">
        <v>138.75</v>
      </c>
      <c r="I53" s="83">
        <f t="shared" si="2"/>
        <v>508</v>
      </c>
      <c r="J53" s="86">
        <v>0</v>
      </c>
    </row>
    <row r="54" spans="1:19" s="17" customFormat="1" x14ac:dyDescent="0.2">
      <c r="A54" s="71"/>
      <c r="B54" s="72" t="s">
        <v>175</v>
      </c>
      <c r="C54" s="73">
        <f t="shared" ref="C54:J54" si="3">SUM(C39:C53)</f>
        <v>5009.83</v>
      </c>
      <c r="D54" s="73">
        <f t="shared" si="3"/>
        <v>1100.55</v>
      </c>
      <c r="E54" s="73">
        <f t="shared" si="3"/>
        <v>542.12</v>
      </c>
      <c r="F54" s="73">
        <f t="shared" si="3"/>
        <v>310.89999999999998</v>
      </c>
      <c r="G54" s="73">
        <f t="shared" si="3"/>
        <v>207.12</v>
      </c>
      <c r="H54" s="73">
        <f t="shared" si="3"/>
        <v>1578.33</v>
      </c>
      <c r="I54" s="73">
        <f t="shared" si="3"/>
        <v>8748.85</v>
      </c>
      <c r="J54" s="74">
        <f t="shared" si="3"/>
        <v>208.12</v>
      </c>
    </row>
    <row r="55" spans="1:19" s="188" customFormat="1" x14ac:dyDescent="0.2">
      <c r="A55" s="257"/>
      <c r="B55" s="258" t="s">
        <v>87</v>
      </c>
      <c r="C55" s="259">
        <v>4331.83</v>
      </c>
      <c r="D55" s="259">
        <v>1059.25</v>
      </c>
      <c r="E55" s="259">
        <v>539.95000000000005</v>
      </c>
      <c r="F55" s="259">
        <v>341.63</v>
      </c>
      <c r="G55" s="259">
        <v>214.97</v>
      </c>
      <c r="H55" s="259">
        <v>1610.88</v>
      </c>
      <c r="I55" s="259">
        <v>8098.5099999999993</v>
      </c>
      <c r="J55" s="260">
        <v>283.05</v>
      </c>
    </row>
    <row r="56" spans="1:19" s="17" customFormat="1" x14ac:dyDescent="0.2">
      <c r="A56" s="77"/>
      <c r="B56" s="78" t="s">
        <v>84</v>
      </c>
      <c r="C56" s="58">
        <v>4248.38</v>
      </c>
      <c r="D56" s="58">
        <v>1018.12</v>
      </c>
      <c r="E56" s="58">
        <v>546.79999999999995</v>
      </c>
      <c r="F56" s="58">
        <v>399.93000000000006</v>
      </c>
      <c r="G56" s="58">
        <v>273.64999999999998</v>
      </c>
      <c r="H56" s="58">
        <v>1697.23</v>
      </c>
      <c r="I56" s="58">
        <v>8184.1100000000006</v>
      </c>
      <c r="J56" s="59">
        <v>405.05</v>
      </c>
    </row>
    <row r="57" spans="1:19" s="17" customFormat="1" ht="12.75" thickBot="1" x14ac:dyDescent="0.25">
      <c r="A57" s="79"/>
      <c r="B57" s="80" t="s">
        <v>72</v>
      </c>
      <c r="C57" s="61">
        <v>4092.44</v>
      </c>
      <c r="D57" s="61">
        <v>1033.1199999999999</v>
      </c>
      <c r="E57" s="61">
        <v>548.95000000000005</v>
      </c>
      <c r="F57" s="61">
        <v>424.43000000000006</v>
      </c>
      <c r="G57" s="61">
        <v>364.4</v>
      </c>
      <c r="H57" s="61">
        <v>1713.85</v>
      </c>
      <c r="I57" s="61">
        <v>8177.1900000000014</v>
      </c>
      <c r="J57" s="62">
        <v>446.3</v>
      </c>
    </row>
    <row r="58" spans="1:19" x14ac:dyDescent="0.2">
      <c r="A58" s="48" t="s">
        <v>118</v>
      </c>
    </row>
    <row r="59" spans="1:19" x14ac:dyDescent="0.2">
      <c r="A59" s="48" t="s">
        <v>119</v>
      </c>
    </row>
    <row r="60" spans="1:19" x14ac:dyDescent="0.2">
      <c r="N60" s="1" t="s">
        <v>85</v>
      </c>
    </row>
    <row r="62" spans="1:19" s="5" customFormat="1" ht="26.25" customHeight="1" thickBot="1" x14ac:dyDescent="0.25">
      <c r="A62" s="44" t="s">
        <v>121</v>
      </c>
      <c r="M62" s="1"/>
      <c r="N62" s="1"/>
      <c r="O62" s="1"/>
      <c r="P62" s="1"/>
      <c r="Q62" s="1"/>
      <c r="R62" s="1"/>
      <c r="S62" s="1"/>
    </row>
    <row r="63" spans="1:19" s="5" customFormat="1" ht="68.25" customHeight="1" thickBot="1" x14ac:dyDescent="0.25">
      <c r="A63" s="6" t="s">
        <v>1</v>
      </c>
      <c r="B63" s="7" t="s">
        <v>2</v>
      </c>
      <c r="C63" s="8" t="s">
        <v>108</v>
      </c>
      <c r="D63" s="8" t="s">
        <v>109</v>
      </c>
      <c r="E63" s="8" t="s">
        <v>110</v>
      </c>
      <c r="F63" s="8" t="s">
        <v>111</v>
      </c>
      <c r="G63" s="8" t="s">
        <v>112</v>
      </c>
      <c r="H63" s="9" t="s">
        <v>113</v>
      </c>
      <c r="I63" s="49" t="s">
        <v>114</v>
      </c>
      <c r="J63" s="49" t="s">
        <v>115</v>
      </c>
      <c r="M63" s="1"/>
      <c r="N63" s="1"/>
      <c r="O63" s="1"/>
      <c r="P63" s="1"/>
      <c r="Q63" s="1"/>
      <c r="R63" s="1"/>
      <c r="S63" s="1"/>
    </row>
    <row r="64" spans="1:19" ht="12.95" customHeight="1" x14ac:dyDescent="0.2">
      <c r="A64" s="10">
        <v>1</v>
      </c>
      <c r="B64" s="11" t="s">
        <v>3</v>
      </c>
      <c r="C64" s="261">
        <v>183.75</v>
      </c>
      <c r="D64" s="262">
        <v>0</v>
      </c>
      <c r="E64" s="262">
        <v>16</v>
      </c>
      <c r="F64" s="262">
        <v>12.24</v>
      </c>
      <c r="G64" s="262">
        <v>0</v>
      </c>
      <c r="H64" s="263">
        <v>50</v>
      </c>
      <c r="I64" s="45">
        <f t="shared" ref="I64:I78" si="4">SUM(C64:H64)</f>
        <v>261.99</v>
      </c>
      <c r="J64" s="84">
        <v>75</v>
      </c>
    </row>
    <row r="65" spans="1:14" ht="12.95" customHeight="1" x14ac:dyDescent="0.2">
      <c r="A65" s="12">
        <v>2</v>
      </c>
      <c r="B65" s="13" t="s">
        <v>4</v>
      </c>
      <c r="C65" s="264">
        <v>183.75</v>
      </c>
      <c r="D65" s="265">
        <v>0</v>
      </c>
      <c r="E65" s="265">
        <v>7.5</v>
      </c>
      <c r="F65" s="265">
        <v>82</v>
      </c>
      <c r="G65" s="265">
        <v>10.5</v>
      </c>
      <c r="H65" s="266">
        <v>7.5</v>
      </c>
      <c r="I65" s="46">
        <f t="shared" si="4"/>
        <v>291.25</v>
      </c>
      <c r="J65" s="85">
        <v>75</v>
      </c>
      <c r="N65" s="1" t="s">
        <v>85</v>
      </c>
    </row>
    <row r="66" spans="1:14" x14ac:dyDescent="0.2">
      <c r="A66" s="12">
        <v>3</v>
      </c>
      <c r="B66" s="13" t="s">
        <v>5</v>
      </c>
      <c r="C66" s="264">
        <v>119</v>
      </c>
      <c r="D66" s="265">
        <v>0</v>
      </c>
      <c r="E66" s="265">
        <v>6</v>
      </c>
      <c r="F66" s="265">
        <v>7.5</v>
      </c>
      <c r="G66" s="265">
        <v>0</v>
      </c>
      <c r="H66" s="266">
        <v>0</v>
      </c>
      <c r="I66" s="46">
        <f t="shared" si="4"/>
        <v>132.5</v>
      </c>
      <c r="J66" s="85">
        <v>0</v>
      </c>
    </row>
    <row r="67" spans="1:14" x14ac:dyDescent="0.2">
      <c r="A67" s="12">
        <v>4</v>
      </c>
      <c r="B67" s="13" t="s">
        <v>6</v>
      </c>
      <c r="C67" s="264">
        <v>228.75</v>
      </c>
      <c r="D67" s="265">
        <v>0</v>
      </c>
      <c r="E67" s="265">
        <v>3.75</v>
      </c>
      <c r="F67" s="265">
        <v>36</v>
      </c>
      <c r="G67" s="265">
        <v>3.75</v>
      </c>
      <c r="H67" s="266">
        <v>15</v>
      </c>
      <c r="I67" s="46">
        <f t="shared" si="4"/>
        <v>287.25</v>
      </c>
      <c r="J67" s="85">
        <v>0</v>
      </c>
    </row>
    <row r="68" spans="1:14" x14ac:dyDescent="0.2">
      <c r="A68" s="12">
        <v>5</v>
      </c>
      <c r="B68" s="13" t="s">
        <v>7</v>
      </c>
      <c r="C68" s="264">
        <v>123.75</v>
      </c>
      <c r="D68" s="265">
        <v>0</v>
      </c>
      <c r="E68" s="265">
        <v>3</v>
      </c>
      <c r="F68" s="265">
        <v>18</v>
      </c>
      <c r="G68" s="265">
        <v>37.5</v>
      </c>
      <c r="H68" s="266">
        <v>0</v>
      </c>
      <c r="I68" s="46">
        <f t="shared" si="4"/>
        <v>182.25</v>
      </c>
      <c r="J68" s="85">
        <v>0</v>
      </c>
    </row>
    <row r="69" spans="1:14" x14ac:dyDescent="0.2">
      <c r="A69" s="12">
        <v>6</v>
      </c>
      <c r="B69" s="13" t="s">
        <v>8</v>
      </c>
      <c r="C69" s="264">
        <v>165</v>
      </c>
      <c r="D69" s="265">
        <v>0</v>
      </c>
      <c r="E69" s="265">
        <v>0</v>
      </c>
      <c r="F69" s="265">
        <v>44.4</v>
      </c>
      <c r="G69" s="265">
        <v>0</v>
      </c>
      <c r="H69" s="266">
        <v>0</v>
      </c>
      <c r="I69" s="46">
        <f t="shared" si="4"/>
        <v>209.4</v>
      </c>
      <c r="J69" s="85">
        <v>0</v>
      </c>
    </row>
    <row r="70" spans="1:14" x14ac:dyDescent="0.2">
      <c r="A70" s="12">
        <v>7</v>
      </c>
      <c r="B70" s="13" t="s">
        <v>9</v>
      </c>
      <c r="C70" s="264">
        <v>258.5</v>
      </c>
      <c r="D70" s="265">
        <v>0</v>
      </c>
      <c r="E70" s="265">
        <v>2</v>
      </c>
      <c r="F70" s="265">
        <v>0</v>
      </c>
      <c r="G70" s="265">
        <v>0</v>
      </c>
      <c r="H70" s="266">
        <v>0</v>
      </c>
      <c r="I70" s="46">
        <f t="shared" si="4"/>
        <v>260.5</v>
      </c>
      <c r="J70" s="85">
        <v>37.5</v>
      </c>
    </row>
    <row r="71" spans="1:14" x14ac:dyDescent="0.2">
      <c r="A71" s="12">
        <v>8</v>
      </c>
      <c r="B71" s="13" t="s">
        <v>10</v>
      </c>
      <c r="C71" s="264">
        <v>241.88</v>
      </c>
      <c r="D71" s="265">
        <v>0</v>
      </c>
      <c r="E71" s="265">
        <v>13.13</v>
      </c>
      <c r="F71" s="265">
        <v>0</v>
      </c>
      <c r="G71" s="265">
        <v>18.75</v>
      </c>
      <c r="H71" s="266">
        <v>0</v>
      </c>
      <c r="I71" s="46">
        <f t="shared" si="4"/>
        <v>273.76</v>
      </c>
      <c r="J71" s="85">
        <v>18.75</v>
      </c>
    </row>
    <row r="72" spans="1:14" x14ac:dyDescent="0.2">
      <c r="A72" s="12">
        <v>9</v>
      </c>
      <c r="B72" s="13" t="s">
        <v>11</v>
      </c>
      <c r="C72" s="264">
        <v>142.5</v>
      </c>
      <c r="D72" s="265">
        <v>0</v>
      </c>
      <c r="E72" s="265">
        <v>10</v>
      </c>
      <c r="F72" s="265">
        <v>0</v>
      </c>
      <c r="G72" s="265">
        <v>9.3699999999999992</v>
      </c>
      <c r="H72" s="266">
        <v>0</v>
      </c>
      <c r="I72" s="46">
        <f t="shared" si="4"/>
        <v>161.87</v>
      </c>
      <c r="J72" s="85">
        <v>65.62</v>
      </c>
    </row>
    <row r="73" spans="1:14" x14ac:dyDescent="0.2">
      <c r="A73" s="12">
        <v>10</v>
      </c>
      <c r="B73" s="13" t="s">
        <v>12</v>
      </c>
      <c r="C73" s="264">
        <v>211.75</v>
      </c>
      <c r="D73" s="265">
        <v>0</v>
      </c>
      <c r="E73" s="265">
        <v>0</v>
      </c>
      <c r="F73" s="265">
        <v>0</v>
      </c>
      <c r="G73" s="265">
        <v>35.5</v>
      </c>
      <c r="H73" s="266">
        <v>0</v>
      </c>
      <c r="I73" s="46">
        <f t="shared" si="4"/>
        <v>247.25</v>
      </c>
      <c r="J73" s="85">
        <v>45</v>
      </c>
    </row>
    <row r="74" spans="1:14" x14ac:dyDescent="0.2">
      <c r="A74" s="12">
        <v>11</v>
      </c>
      <c r="B74" s="13" t="s">
        <v>13</v>
      </c>
      <c r="C74" s="264">
        <v>233.67</v>
      </c>
      <c r="D74" s="265">
        <v>0</v>
      </c>
      <c r="E74" s="265">
        <v>20.399999999999999</v>
      </c>
      <c r="F74" s="265">
        <v>3.67</v>
      </c>
      <c r="G74" s="265">
        <v>0</v>
      </c>
      <c r="H74" s="266">
        <v>0</v>
      </c>
      <c r="I74" s="46">
        <f t="shared" si="4"/>
        <v>257.74</v>
      </c>
      <c r="J74" s="85">
        <v>0</v>
      </c>
    </row>
    <row r="75" spans="1:14" x14ac:dyDescent="0.2">
      <c r="A75" s="12">
        <v>12</v>
      </c>
      <c r="B75" s="13" t="s">
        <v>14</v>
      </c>
      <c r="C75" s="264">
        <v>273.75</v>
      </c>
      <c r="D75" s="265">
        <v>0</v>
      </c>
      <c r="E75" s="265">
        <v>0</v>
      </c>
      <c r="F75" s="265">
        <v>0</v>
      </c>
      <c r="G75" s="265">
        <v>0</v>
      </c>
      <c r="H75" s="266">
        <v>0</v>
      </c>
      <c r="I75" s="46">
        <f t="shared" si="4"/>
        <v>273.75</v>
      </c>
      <c r="J75" s="85">
        <v>0</v>
      </c>
    </row>
    <row r="76" spans="1:14" x14ac:dyDescent="0.2">
      <c r="A76" s="12">
        <v>13</v>
      </c>
      <c r="B76" s="13" t="s">
        <v>15</v>
      </c>
      <c r="C76" s="264">
        <v>307.5</v>
      </c>
      <c r="D76" s="265">
        <v>0</v>
      </c>
      <c r="E76" s="265">
        <v>22</v>
      </c>
      <c r="F76" s="265">
        <v>0</v>
      </c>
      <c r="G76" s="265">
        <v>0</v>
      </c>
      <c r="H76" s="266">
        <v>13.5</v>
      </c>
      <c r="I76" s="46">
        <f t="shared" si="4"/>
        <v>343</v>
      </c>
      <c r="J76" s="85">
        <v>0</v>
      </c>
    </row>
    <row r="77" spans="1:14" x14ac:dyDescent="0.2">
      <c r="A77" s="12">
        <v>14</v>
      </c>
      <c r="B77" s="13" t="s">
        <v>16</v>
      </c>
      <c r="C77" s="264">
        <v>375</v>
      </c>
      <c r="D77" s="265">
        <v>0</v>
      </c>
      <c r="E77" s="265">
        <v>4.5</v>
      </c>
      <c r="F77" s="265">
        <v>0</v>
      </c>
      <c r="G77" s="265">
        <v>15</v>
      </c>
      <c r="H77" s="266">
        <v>0</v>
      </c>
      <c r="I77" s="46">
        <f t="shared" si="4"/>
        <v>394.5</v>
      </c>
      <c r="J77" s="85">
        <v>0</v>
      </c>
    </row>
    <row r="78" spans="1:14" ht="12.75" thickBot="1" x14ac:dyDescent="0.25">
      <c r="A78" s="14">
        <v>15</v>
      </c>
      <c r="B78" s="15" t="s">
        <v>17</v>
      </c>
      <c r="C78" s="267">
        <v>235.5</v>
      </c>
      <c r="D78" s="268">
        <v>0</v>
      </c>
      <c r="E78" s="268">
        <v>11.25</v>
      </c>
      <c r="F78" s="268">
        <v>0</v>
      </c>
      <c r="G78" s="268">
        <v>0</v>
      </c>
      <c r="H78" s="269">
        <v>20.5</v>
      </c>
      <c r="I78" s="83">
        <f t="shared" si="4"/>
        <v>267.25</v>
      </c>
      <c r="J78" s="86">
        <v>0</v>
      </c>
    </row>
    <row r="79" spans="1:14" s="17" customFormat="1" x14ac:dyDescent="0.2">
      <c r="A79" s="71"/>
      <c r="B79" s="72" t="s">
        <v>175</v>
      </c>
      <c r="C79" s="73">
        <f t="shared" ref="C79:J79" si="5">SUM(C64:C78)</f>
        <v>3284.05</v>
      </c>
      <c r="D79" s="73">
        <f t="shared" si="5"/>
        <v>0</v>
      </c>
      <c r="E79" s="73">
        <f t="shared" si="5"/>
        <v>119.53</v>
      </c>
      <c r="F79" s="73">
        <f t="shared" si="5"/>
        <v>203.81</v>
      </c>
      <c r="G79" s="73">
        <f t="shared" si="5"/>
        <v>130.37</v>
      </c>
      <c r="H79" s="73">
        <f t="shared" si="5"/>
        <v>106.5</v>
      </c>
      <c r="I79" s="73">
        <f t="shared" si="5"/>
        <v>3844.26</v>
      </c>
      <c r="J79" s="74">
        <f t="shared" si="5"/>
        <v>316.87</v>
      </c>
    </row>
    <row r="80" spans="1:14" s="188" customFormat="1" x14ac:dyDescent="0.2">
      <c r="A80" s="257"/>
      <c r="B80" s="258" t="s">
        <v>87</v>
      </c>
      <c r="C80" s="259">
        <v>3067.02</v>
      </c>
      <c r="D80" s="259">
        <v>0</v>
      </c>
      <c r="E80" s="259">
        <v>118.15</v>
      </c>
      <c r="F80" s="259">
        <v>197.16</v>
      </c>
      <c r="G80" s="259">
        <v>125.17</v>
      </c>
      <c r="H80" s="259">
        <v>68</v>
      </c>
      <c r="I80" s="259">
        <v>3575.4999999999995</v>
      </c>
      <c r="J80" s="260">
        <v>384.1</v>
      </c>
    </row>
    <row r="81" spans="1:19" s="17" customFormat="1" x14ac:dyDescent="0.2">
      <c r="A81" s="75"/>
      <c r="B81" s="78" t="s">
        <v>84</v>
      </c>
      <c r="C81" s="58">
        <v>2917.92</v>
      </c>
      <c r="D81" s="58">
        <v>0</v>
      </c>
      <c r="E81" s="58">
        <v>127.15</v>
      </c>
      <c r="F81" s="58">
        <v>236.46</v>
      </c>
      <c r="G81" s="58">
        <v>116.8</v>
      </c>
      <c r="H81" s="58">
        <v>60</v>
      </c>
      <c r="I81" s="58">
        <v>3458.3300000000004</v>
      </c>
      <c r="J81" s="59">
        <v>461.1</v>
      </c>
    </row>
    <row r="82" spans="1:19" s="17" customFormat="1" ht="12.75" thickBot="1" x14ac:dyDescent="0.25">
      <c r="A82" s="76"/>
      <c r="B82" s="80" t="s">
        <v>72</v>
      </c>
      <c r="C82" s="61">
        <v>2758.2550000000001</v>
      </c>
      <c r="D82" s="61">
        <v>0</v>
      </c>
      <c r="E82" s="61">
        <v>129.65</v>
      </c>
      <c r="F82" s="61">
        <v>203.9</v>
      </c>
      <c r="G82" s="61">
        <v>167.05</v>
      </c>
      <c r="H82" s="61">
        <v>106.75</v>
      </c>
      <c r="I82" s="61">
        <v>3365.6050000000005</v>
      </c>
      <c r="J82" s="62">
        <v>590.29999999999995</v>
      </c>
    </row>
    <row r="83" spans="1:19" x14ac:dyDescent="0.2">
      <c r="A83" s="48" t="s">
        <v>118</v>
      </c>
    </row>
    <row r="84" spans="1:19" x14ac:dyDescent="0.2">
      <c r="A84" s="48" t="s">
        <v>119</v>
      </c>
    </row>
    <row r="86" spans="1:19" x14ac:dyDescent="0.2">
      <c r="A86" s="44"/>
    </row>
    <row r="87" spans="1:19" s="5" customFormat="1" ht="26.25" customHeight="1" thickBot="1" x14ac:dyDescent="0.25">
      <c r="A87" s="44" t="s">
        <v>122</v>
      </c>
      <c r="M87" s="1"/>
      <c r="N87" s="1"/>
      <c r="O87" s="1"/>
      <c r="P87" s="1"/>
      <c r="Q87" s="1"/>
      <c r="R87" s="1"/>
      <c r="S87" s="1"/>
    </row>
    <row r="88" spans="1:19" s="5" customFormat="1" ht="75.75" customHeight="1" thickBot="1" x14ac:dyDescent="0.25">
      <c r="A88" s="6" t="s">
        <v>1</v>
      </c>
      <c r="B88" s="7" t="s">
        <v>2</v>
      </c>
      <c r="C88" s="8" t="s">
        <v>108</v>
      </c>
      <c r="D88" s="8" t="s">
        <v>109</v>
      </c>
      <c r="E88" s="8" t="s">
        <v>110</v>
      </c>
      <c r="F88" s="8" t="s">
        <v>111</v>
      </c>
      <c r="G88" s="8" t="s">
        <v>112</v>
      </c>
      <c r="H88" s="9" t="s">
        <v>113</v>
      </c>
      <c r="I88" s="49" t="s">
        <v>114</v>
      </c>
      <c r="J88" s="49" t="s">
        <v>115</v>
      </c>
      <c r="M88" s="1"/>
      <c r="N88" s="1"/>
      <c r="O88" s="1"/>
      <c r="P88" s="1"/>
      <c r="Q88" s="1"/>
      <c r="R88" s="1"/>
      <c r="S88" s="1"/>
    </row>
    <row r="89" spans="1:19" ht="12.95" customHeight="1" x14ac:dyDescent="0.2">
      <c r="A89" s="10">
        <v>1</v>
      </c>
      <c r="B89" s="11" t="s">
        <v>3</v>
      </c>
      <c r="C89" s="261">
        <v>71.25</v>
      </c>
      <c r="D89" s="262">
        <v>0</v>
      </c>
      <c r="E89" s="262">
        <v>0</v>
      </c>
      <c r="F89" s="262">
        <v>0</v>
      </c>
      <c r="G89" s="262">
        <v>0</v>
      </c>
      <c r="H89" s="263">
        <v>0</v>
      </c>
      <c r="I89" s="45">
        <f t="shared" ref="I89:I103" si="6">SUM(C89:H89)</f>
        <v>71.25</v>
      </c>
      <c r="J89" s="84">
        <v>63.75</v>
      </c>
    </row>
    <row r="90" spans="1:19" ht="12.95" customHeight="1" x14ac:dyDescent="0.2">
      <c r="A90" s="12">
        <v>2</v>
      </c>
      <c r="B90" s="13" t="s">
        <v>4</v>
      </c>
      <c r="C90" s="264">
        <v>63.75</v>
      </c>
      <c r="D90" s="265">
        <v>0</v>
      </c>
      <c r="E90" s="265">
        <v>0</v>
      </c>
      <c r="F90" s="265">
        <v>10</v>
      </c>
      <c r="G90" s="265">
        <v>9</v>
      </c>
      <c r="H90" s="266">
        <v>0</v>
      </c>
      <c r="I90" s="46">
        <f t="shared" si="6"/>
        <v>82.75</v>
      </c>
      <c r="J90" s="85">
        <v>56.25</v>
      </c>
    </row>
    <row r="91" spans="1:19" x14ac:dyDescent="0.2">
      <c r="A91" s="12">
        <v>3</v>
      </c>
      <c r="B91" s="13" t="s">
        <v>5</v>
      </c>
      <c r="C91" s="264">
        <v>0</v>
      </c>
      <c r="D91" s="265">
        <v>0</v>
      </c>
      <c r="E91" s="265">
        <v>0</v>
      </c>
      <c r="F91" s="265">
        <v>0</v>
      </c>
      <c r="G91" s="265">
        <v>0</v>
      </c>
      <c r="H91" s="266">
        <v>0</v>
      </c>
      <c r="I91" s="46">
        <f t="shared" si="6"/>
        <v>0</v>
      </c>
      <c r="J91" s="85">
        <v>0</v>
      </c>
    </row>
    <row r="92" spans="1:19" x14ac:dyDescent="0.2">
      <c r="A92" s="12">
        <v>4</v>
      </c>
      <c r="B92" s="13" t="s">
        <v>6</v>
      </c>
      <c r="C92" s="264">
        <v>44.25</v>
      </c>
      <c r="D92" s="265">
        <v>0</v>
      </c>
      <c r="E92" s="265">
        <v>0</v>
      </c>
      <c r="F92" s="265">
        <v>0</v>
      </c>
      <c r="G92" s="265">
        <v>0</v>
      </c>
      <c r="H92" s="266">
        <v>0</v>
      </c>
      <c r="I92" s="46">
        <f t="shared" si="6"/>
        <v>44.25</v>
      </c>
      <c r="J92" s="85">
        <v>0</v>
      </c>
    </row>
    <row r="93" spans="1:19" x14ac:dyDescent="0.2">
      <c r="A93" s="12">
        <v>5</v>
      </c>
      <c r="B93" s="13" t="s">
        <v>7</v>
      </c>
      <c r="C93" s="264">
        <v>100.5</v>
      </c>
      <c r="D93" s="265">
        <v>0</v>
      </c>
      <c r="E93" s="265">
        <v>0</v>
      </c>
      <c r="F93" s="265">
        <v>0</v>
      </c>
      <c r="G93" s="265">
        <v>0</v>
      </c>
      <c r="H93" s="266">
        <v>0</v>
      </c>
      <c r="I93" s="46">
        <f t="shared" si="6"/>
        <v>100.5</v>
      </c>
      <c r="J93" s="85">
        <v>0</v>
      </c>
    </row>
    <row r="94" spans="1:19" x14ac:dyDescent="0.2">
      <c r="A94" s="12">
        <v>6</v>
      </c>
      <c r="B94" s="13" t="s">
        <v>8</v>
      </c>
      <c r="C94" s="264">
        <v>22.5</v>
      </c>
      <c r="D94" s="265">
        <v>0</v>
      </c>
      <c r="E94" s="265">
        <v>0</v>
      </c>
      <c r="F94" s="265">
        <v>6</v>
      </c>
      <c r="G94" s="265">
        <v>0</v>
      </c>
      <c r="H94" s="266">
        <v>0</v>
      </c>
      <c r="I94" s="46">
        <f t="shared" si="6"/>
        <v>28.5</v>
      </c>
      <c r="J94" s="85">
        <v>0</v>
      </c>
    </row>
    <row r="95" spans="1:19" x14ac:dyDescent="0.2">
      <c r="A95" s="12">
        <v>7</v>
      </c>
      <c r="B95" s="13" t="s">
        <v>9</v>
      </c>
      <c r="C95" s="264">
        <v>37.5</v>
      </c>
      <c r="D95" s="265">
        <v>0</v>
      </c>
      <c r="E95" s="265">
        <v>0</v>
      </c>
      <c r="F95" s="265">
        <v>0</v>
      </c>
      <c r="G95" s="265">
        <v>0</v>
      </c>
      <c r="H95" s="266">
        <v>0</v>
      </c>
      <c r="I95" s="46">
        <f t="shared" si="6"/>
        <v>37.5</v>
      </c>
      <c r="J95" s="85">
        <v>37.5</v>
      </c>
    </row>
    <row r="96" spans="1:19" x14ac:dyDescent="0.2">
      <c r="A96" s="12">
        <v>8</v>
      </c>
      <c r="B96" s="13" t="s">
        <v>10</v>
      </c>
      <c r="C96" s="264">
        <v>84.38</v>
      </c>
      <c r="D96" s="265">
        <v>0</v>
      </c>
      <c r="E96" s="265">
        <v>0</v>
      </c>
      <c r="F96" s="265">
        <v>0</v>
      </c>
      <c r="G96" s="265">
        <v>37.5</v>
      </c>
      <c r="H96" s="266">
        <v>0</v>
      </c>
      <c r="I96" s="46">
        <f t="shared" si="6"/>
        <v>121.88</v>
      </c>
      <c r="J96" s="85">
        <v>18.75</v>
      </c>
    </row>
    <row r="97" spans="1:10" x14ac:dyDescent="0.2">
      <c r="A97" s="12">
        <v>9</v>
      </c>
      <c r="B97" s="13" t="s">
        <v>11</v>
      </c>
      <c r="C97" s="264">
        <v>75</v>
      </c>
      <c r="D97" s="265">
        <v>0</v>
      </c>
      <c r="E97" s="265">
        <v>0</v>
      </c>
      <c r="F97" s="265">
        <v>0</v>
      </c>
      <c r="G97" s="265">
        <v>0</v>
      </c>
      <c r="H97" s="266">
        <v>0</v>
      </c>
      <c r="I97" s="46">
        <f t="shared" si="6"/>
        <v>75</v>
      </c>
      <c r="J97" s="85">
        <v>0</v>
      </c>
    </row>
    <row r="98" spans="1:10" x14ac:dyDescent="0.2">
      <c r="A98" s="12">
        <v>10</v>
      </c>
      <c r="B98" s="13" t="s">
        <v>12</v>
      </c>
      <c r="C98" s="264">
        <v>0</v>
      </c>
      <c r="D98" s="265">
        <v>0</v>
      </c>
      <c r="E98" s="265">
        <v>0</v>
      </c>
      <c r="F98" s="265">
        <v>0</v>
      </c>
      <c r="G98" s="265">
        <v>0</v>
      </c>
      <c r="H98" s="266">
        <v>0</v>
      </c>
      <c r="I98" s="46">
        <f t="shared" si="6"/>
        <v>0</v>
      </c>
      <c r="J98" s="85">
        <v>0</v>
      </c>
    </row>
    <row r="99" spans="1:10" x14ac:dyDescent="0.2">
      <c r="A99" s="12">
        <v>11</v>
      </c>
      <c r="B99" s="13" t="s">
        <v>13</v>
      </c>
      <c r="C99" s="264">
        <v>29.8</v>
      </c>
      <c r="D99" s="265">
        <v>0</v>
      </c>
      <c r="E99" s="265">
        <v>0</v>
      </c>
      <c r="F99" s="265">
        <v>0</v>
      </c>
      <c r="G99" s="265">
        <v>0</v>
      </c>
      <c r="H99" s="266">
        <v>0</v>
      </c>
      <c r="I99" s="46">
        <f t="shared" si="6"/>
        <v>29.8</v>
      </c>
      <c r="J99" s="85">
        <v>0</v>
      </c>
    </row>
    <row r="100" spans="1:10" x14ac:dyDescent="0.2">
      <c r="A100" s="12">
        <v>12</v>
      </c>
      <c r="B100" s="13" t="s">
        <v>14</v>
      </c>
      <c r="C100" s="264">
        <v>33.75</v>
      </c>
      <c r="D100" s="265">
        <v>0</v>
      </c>
      <c r="E100" s="265">
        <v>0</v>
      </c>
      <c r="F100" s="265">
        <v>0</v>
      </c>
      <c r="G100" s="265">
        <v>0</v>
      </c>
      <c r="H100" s="266">
        <v>0</v>
      </c>
      <c r="I100" s="46">
        <f t="shared" si="6"/>
        <v>33.75</v>
      </c>
      <c r="J100" s="85">
        <v>0</v>
      </c>
    </row>
    <row r="101" spans="1:10" x14ac:dyDescent="0.2">
      <c r="A101" s="12">
        <v>13</v>
      </c>
      <c r="B101" s="13" t="s">
        <v>15</v>
      </c>
      <c r="C101" s="264">
        <v>37.5</v>
      </c>
      <c r="D101" s="265">
        <v>0</v>
      </c>
      <c r="E101" s="265">
        <v>0</v>
      </c>
      <c r="F101" s="265">
        <v>0</v>
      </c>
      <c r="G101" s="265">
        <v>22.5</v>
      </c>
      <c r="H101" s="266">
        <v>0</v>
      </c>
      <c r="I101" s="46">
        <f t="shared" si="6"/>
        <v>60</v>
      </c>
      <c r="J101" s="85">
        <v>0</v>
      </c>
    </row>
    <row r="102" spans="1:10" x14ac:dyDescent="0.2">
      <c r="A102" s="12">
        <v>14</v>
      </c>
      <c r="B102" s="13" t="s">
        <v>16</v>
      </c>
      <c r="C102" s="264">
        <v>71.25</v>
      </c>
      <c r="D102" s="265">
        <v>0</v>
      </c>
      <c r="E102" s="265">
        <v>0</v>
      </c>
      <c r="F102" s="265">
        <v>0</v>
      </c>
      <c r="G102" s="265">
        <v>0</v>
      </c>
      <c r="H102" s="266">
        <v>0</v>
      </c>
      <c r="I102" s="46">
        <f t="shared" si="6"/>
        <v>71.25</v>
      </c>
      <c r="J102" s="85">
        <v>0</v>
      </c>
    </row>
    <row r="103" spans="1:10" ht="12.75" thickBot="1" x14ac:dyDescent="0.25">
      <c r="A103" s="14">
        <v>15</v>
      </c>
      <c r="B103" s="15" t="s">
        <v>17</v>
      </c>
      <c r="C103" s="267">
        <v>30</v>
      </c>
      <c r="D103" s="268">
        <v>0</v>
      </c>
      <c r="E103" s="268">
        <v>0</v>
      </c>
      <c r="F103" s="268">
        <v>0</v>
      </c>
      <c r="G103" s="268">
        <v>0</v>
      </c>
      <c r="H103" s="269">
        <v>0</v>
      </c>
      <c r="I103" s="83">
        <f t="shared" si="6"/>
        <v>30</v>
      </c>
      <c r="J103" s="86">
        <v>0</v>
      </c>
    </row>
    <row r="104" spans="1:10" s="17" customFormat="1" x14ac:dyDescent="0.2">
      <c r="A104" s="71"/>
      <c r="B104" s="72" t="s">
        <v>175</v>
      </c>
      <c r="C104" s="73">
        <f t="shared" ref="C104:J104" si="7">SUM(C89:C103)</f>
        <v>701.43</v>
      </c>
      <c r="D104" s="73">
        <f t="shared" si="7"/>
        <v>0</v>
      </c>
      <c r="E104" s="73">
        <f t="shared" si="7"/>
        <v>0</v>
      </c>
      <c r="F104" s="73">
        <f t="shared" si="7"/>
        <v>16</v>
      </c>
      <c r="G104" s="73">
        <f t="shared" si="7"/>
        <v>69</v>
      </c>
      <c r="H104" s="73">
        <f t="shared" si="7"/>
        <v>0</v>
      </c>
      <c r="I104" s="73">
        <f t="shared" si="7"/>
        <v>786.43</v>
      </c>
      <c r="J104" s="74">
        <f t="shared" si="7"/>
        <v>176.25</v>
      </c>
    </row>
    <row r="105" spans="1:10" s="188" customFormat="1" x14ac:dyDescent="0.2">
      <c r="A105" s="257"/>
      <c r="B105" s="258" t="s">
        <v>87</v>
      </c>
      <c r="C105" s="259">
        <v>643.68000000000006</v>
      </c>
      <c r="D105" s="259">
        <v>0</v>
      </c>
      <c r="E105" s="259">
        <v>1</v>
      </c>
      <c r="F105" s="259">
        <v>13</v>
      </c>
      <c r="G105" s="259">
        <v>69</v>
      </c>
      <c r="H105" s="259">
        <v>7.5</v>
      </c>
      <c r="I105" s="259">
        <v>734.18000000000006</v>
      </c>
      <c r="J105" s="260">
        <v>150</v>
      </c>
    </row>
    <row r="106" spans="1:10" s="17" customFormat="1" x14ac:dyDescent="0.2">
      <c r="A106" s="75"/>
      <c r="B106" s="78" t="s">
        <v>84</v>
      </c>
      <c r="C106" s="58">
        <v>700.68000000000006</v>
      </c>
      <c r="D106" s="58">
        <v>0</v>
      </c>
      <c r="E106" s="58">
        <v>0</v>
      </c>
      <c r="F106" s="58">
        <v>30</v>
      </c>
      <c r="G106" s="58">
        <v>63.75</v>
      </c>
      <c r="H106" s="58">
        <v>22.5</v>
      </c>
      <c r="I106" s="58">
        <v>816.93</v>
      </c>
      <c r="J106" s="59">
        <v>195</v>
      </c>
    </row>
    <row r="107" spans="1:10" s="17" customFormat="1" ht="12.75" thickBot="1" x14ac:dyDescent="0.25">
      <c r="A107" s="76"/>
      <c r="B107" s="80" t="s">
        <v>72</v>
      </c>
      <c r="C107" s="61">
        <v>618.55500000000006</v>
      </c>
      <c r="D107" s="61">
        <v>0</v>
      </c>
      <c r="E107" s="61">
        <v>1</v>
      </c>
      <c r="F107" s="61">
        <v>6.24</v>
      </c>
      <c r="G107" s="61">
        <v>108.5</v>
      </c>
      <c r="H107" s="61">
        <v>0</v>
      </c>
      <c r="I107" s="61">
        <v>734.29499999999996</v>
      </c>
      <c r="J107" s="62">
        <v>225.25</v>
      </c>
    </row>
    <row r="108" spans="1:10" x14ac:dyDescent="0.2">
      <c r="A108" s="48" t="s">
        <v>118</v>
      </c>
    </row>
    <row r="109" spans="1:10" x14ac:dyDescent="0.2">
      <c r="A109" s="48" t="s">
        <v>119</v>
      </c>
    </row>
    <row r="113" spans="1:19" s="5" customFormat="1" ht="26.25" customHeight="1" thickBot="1" x14ac:dyDescent="0.25">
      <c r="A113" s="44" t="s">
        <v>123</v>
      </c>
      <c r="M113" s="1"/>
      <c r="N113" s="1"/>
      <c r="O113" s="1"/>
      <c r="P113" s="1"/>
      <c r="Q113" s="1"/>
      <c r="R113" s="1"/>
      <c r="S113" s="1"/>
    </row>
    <row r="114" spans="1:19" s="5" customFormat="1" ht="72" customHeight="1" thickBot="1" x14ac:dyDescent="0.25">
      <c r="A114" s="6" t="s">
        <v>1</v>
      </c>
      <c r="B114" s="7" t="s">
        <v>2</v>
      </c>
      <c r="C114" s="8" t="s">
        <v>108</v>
      </c>
      <c r="D114" s="8" t="s">
        <v>109</v>
      </c>
      <c r="E114" s="8" t="s">
        <v>110</v>
      </c>
      <c r="F114" s="8" t="s">
        <v>111</v>
      </c>
      <c r="G114" s="8" t="s">
        <v>112</v>
      </c>
      <c r="H114" s="9" t="s">
        <v>113</v>
      </c>
      <c r="I114" s="49" t="s">
        <v>114</v>
      </c>
      <c r="J114" s="49" t="s">
        <v>115</v>
      </c>
      <c r="M114" s="1"/>
      <c r="N114" s="1"/>
      <c r="O114" s="1"/>
      <c r="P114" s="1"/>
      <c r="Q114" s="1"/>
      <c r="R114" s="1"/>
      <c r="S114" s="1"/>
    </row>
    <row r="115" spans="1:19" ht="12.95" customHeight="1" x14ac:dyDescent="0.2">
      <c r="A115" s="10">
        <v>1</v>
      </c>
      <c r="B115" s="11" t="s">
        <v>3</v>
      </c>
      <c r="C115" s="261">
        <v>11.25</v>
      </c>
      <c r="D115" s="262">
        <v>0</v>
      </c>
      <c r="E115" s="262">
        <v>4</v>
      </c>
      <c r="F115" s="262">
        <v>0</v>
      </c>
      <c r="G115" s="262">
        <v>4</v>
      </c>
      <c r="H115" s="263">
        <v>0</v>
      </c>
      <c r="I115" s="45">
        <f t="shared" ref="I115:I129" si="8">SUM(C115:H115)</f>
        <v>19.25</v>
      </c>
      <c r="J115" s="84">
        <v>0</v>
      </c>
    </row>
    <row r="116" spans="1:19" ht="12.95" customHeight="1" x14ac:dyDescent="0.2">
      <c r="A116" s="12">
        <v>2</v>
      </c>
      <c r="B116" s="13" t="s">
        <v>4</v>
      </c>
      <c r="C116" s="264">
        <v>15</v>
      </c>
      <c r="D116" s="265">
        <v>0</v>
      </c>
      <c r="E116" s="265">
        <v>7</v>
      </c>
      <c r="F116" s="265">
        <v>0</v>
      </c>
      <c r="G116" s="265">
        <v>0</v>
      </c>
      <c r="H116" s="266">
        <v>0</v>
      </c>
      <c r="I116" s="46">
        <f t="shared" si="8"/>
        <v>22</v>
      </c>
      <c r="J116" s="85">
        <v>0</v>
      </c>
      <c r="L116" s="1" t="s">
        <v>85</v>
      </c>
    </row>
    <row r="117" spans="1:19" x14ac:dyDescent="0.2">
      <c r="A117" s="12">
        <v>3</v>
      </c>
      <c r="B117" s="13" t="s">
        <v>5</v>
      </c>
      <c r="C117" s="264">
        <v>1</v>
      </c>
      <c r="D117" s="265">
        <v>0</v>
      </c>
      <c r="E117" s="265">
        <v>0</v>
      </c>
      <c r="F117" s="265">
        <v>0</v>
      </c>
      <c r="G117" s="265">
        <v>1</v>
      </c>
      <c r="H117" s="266">
        <v>0</v>
      </c>
      <c r="I117" s="46">
        <f t="shared" si="8"/>
        <v>2</v>
      </c>
      <c r="J117" s="85">
        <v>0</v>
      </c>
    </row>
    <row r="118" spans="1:19" x14ac:dyDescent="0.2">
      <c r="A118" s="12">
        <v>4</v>
      </c>
      <c r="B118" s="13" t="s">
        <v>6</v>
      </c>
      <c r="C118" s="264">
        <v>3.75</v>
      </c>
      <c r="D118" s="265">
        <v>0</v>
      </c>
      <c r="E118" s="265">
        <v>0</v>
      </c>
      <c r="F118" s="265">
        <v>0</v>
      </c>
      <c r="G118" s="265">
        <v>3.75</v>
      </c>
      <c r="H118" s="266">
        <v>0</v>
      </c>
      <c r="I118" s="46">
        <f t="shared" si="8"/>
        <v>7.5</v>
      </c>
      <c r="J118" s="85">
        <v>0</v>
      </c>
    </row>
    <row r="119" spans="1:19" x14ac:dyDescent="0.2">
      <c r="A119" s="12">
        <v>5</v>
      </c>
      <c r="B119" s="13" t="s">
        <v>7</v>
      </c>
      <c r="C119" s="264">
        <v>4.5</v>
      </c>
      <c r="D119" s="265">
        <v>1.5</v>
      </c>
      <c r="E119" s="265">
        <v>3</v>
      </c>
      <c r="F119" s="265">
        <v>0</v>
      </c>
      <c r="G119" s="265">
        <v>4</v>
      </c>
      <c r="H119" s="266">
        <v>0</v>
      </c>
      <c r="I119" s="46">
        <f t="shared" si="8"/>
        <v>13</v>
      </c>
      <c r="J119" s="85">
        <v>0</v>
      </c>
    </row>
    <row r="120" spans="1:19" x14ac:dyDescent="0.2">
      <c r="A120" s="12">
        <v>6</v>
      </c>
      <c r="B120" s="13" t="s">
        <v>8</v>
      </c>
      <c r="C120" s="264">
        <v>3</v>
      </c>
      <c r="D120" s="265">
        <v>0</v>
      </c>
      <c r="E120" s="265">
        <v>3</v>
      </c>
      <c r="F120" s="265">
        <v>0</v>
      </c>
      <c r="G120" s="265">
        <v>0</v>
      </c>
      <c r="H120" s="266">
        <v>0</v>
      </c>
      <c r="I120" s="46">
        <f t="shared" si="8"/>
        <v>6</v>
      </c>
      <c r="J120" s="85">
        <v>0</v>
      </c>
      <c r="O120" s="1" t="s">
        <v>85</v>
      </c>
    </row>
    <row r="121" spans="1:19" x14ac:dyDescent="0.2">
      <c r="A121" s="12">
        <v>7</v>
      </c>
      <c r="B121" s="13" t="s">
        <v>9</v>
      </c>
      <c r="C121" s="264">
        <v>11.25</v>
      </c>
      <c r="D121" s="265">
        <v>0</v>
      </c>
      <c r="E121" s="265">
        <v>3</v>
      </c>
      <c r="F121" s="265">
        <v>0</v>
      </c>
      <c r="G121" s="265">
        <v>0</v>
      </c>
      <c r="H121" s="266">
        <v>0</v>
      </c>
      <c r="I121" s="46">
        <f t="shared" si="8"/>
        <v>14.25</v>
      </c>
      <c r="J121" s="85">
        <v>0</v>
      </c>
    </row>
    <row r="122" spans="1:19" x14ac:dyDescent="0.2">
      <c r="A122" s="12">
        <v>8</v>
      </c>
      <c r="B122" s="13" t="s">
        <v>10</v>
      </c>
      <c r="C122" s="264">
        <v>15</v>
      </c>
      <c r="D122" s="265">
        <v>0</v>
      </c>
      <c r="E122" s="265">
        <v>6</v>
      </c>
      <c r="F122" s="265">
        <v>0</v>
      </c>
      <c r="G122" s="265">
        <v>0</v>
      </c>
      <c r="H122" s="266">
        <v>0</v>
      </c>
      <c r="I122" s="46">
        <f t="shared" si="8"/>
        <v>21</v>
      </c>
      <c r="J122" s="85">
        <v>0</v>
      </c>
    </row>
    <row r="123" spans="1:19" x14ac:dyDescent="0.2">
      <c r="A123" s="12">
        <v>9</v>
      </c>
      <c r="B123" s="13" t="s">
        <v>11</v>
      </c>
      <c r="C123" s="264">
        <v>3.5</v>
      </c>
      <c r="D123" s="265">
        <v>0</v>
      </c>
      <c r="E123" s="265">
        <v>3</v>
      </c>
      <c r="F123" s="265">
        <v>0</v>
      </c>
      <c r="G123" s="265">
        <v>0</v>
      </c>
      <c r="H123" s="266">
        <v>0</v>
      </c>
      <c r="I123" s="46">
        <f t="shared" si="8"/>
        <v>6.5</v>
      </c>
      <c r="J123" s="85">
        <v>0</v>
      </c>
    </row>
    <row r="124" spans="1:19" x14ac:dyDescent="0.2">
      <c r="A124" s="12">
        <v>10</v>
      </c>
      <c r="B124" s="13" t="s">
        <v>12</v>
      </c>
      <c r="C124" s="264">
        <v>2</v>
      </c>
      <c r="D124" s="265">
        <v>0</v>
      </c>
      <c r="E124" s="265">
        <v>0</v>
      </c>
      <c r="F124" s="265">
        <v>0</v>
      </c>
      <c r="G124" s="265">
        <v>2</v>
      </c>
      <c r="H124" s="266">
        <v>0</v>
      </c>
      <c r="I124" s="46">
        <f t="shared" si="8"/>
        <v>4</v>
      </c>
      <c r="J124" s="85">
        <v>2</v>
      </c>
    </row>
    <row r="125" spans="1:19" x14ac:dyDescent="0.2">
      <c r="A125" s="12">
        <v>11</v>
      </c>
      <c r="B125" s="13" t="s">
        <v>13</v>
      </c>
      <c r="C125" s="264">
        <v>11</v>
      </c>
      <c r="D125" s="265">
        <v>0</v>
      </c>
      <c r="E125" s="265">
        <v>5</v>
      </c>
      <c r="F125" s="265">
        <v>0</v>
      </c>
      <c r="G125" s="265">
        <v>0</v>
      </c>
      <c r="H125" s="266">
        <v>0</v>
      </c>
      <c r="I125" s="46">
        <f t="shared" si="8"/>
        <v>16</v>
      </c>
      <c r="J125" s="85">
        <v>0</v>
      </c>
    </row>
    <row r="126" spans="1:19" x14ac:dyDescent="0.2">
      <c r="A126" s="12">
        <v>12</v>
      </c>
      <c r="B126" s="13" t="s">
        <v>14</v>
      </c>
      <c r="C126" s="264">
        <v>11.25</v>
      </c>
      <c r="D126" s="265">
        <v>0</v>
      </c>
      <c r="E126" s="265">
        <v>3</v>
      </c>
      <c r="F126" s="265">
        <v>0</v>
      </c>
      <c r="G126" s="265">
        <v>0</v>
      </c>
      <c r="H126" s="266">
        <v>0</v>
      </c>
      <c r="I126" s="46">
        <f t="shared" si="8"/>
        <v>14.25</v>
      </c>
      <c r="J126" s="85">
        <v>0</v>
      </c>
    </row>
    <row r="127" spans="1:19" x14ac:dyDescent="0.2">
      <c r="A127" s="12">
        <v>13</v>
      </c>
      <c r="B127" s="13" t="s">
        <v>15</v>
      </c>
      <c r="C127" s="264">
        <v>18.75</v>
      </c>
      <c r="D127" s="265">
        <v>0</v>
      </c>
      <c r="E127" s="265">
        <v>3</v>
      </c>
      <c r="F127" s="265">
        <v>0</v>
      </c>
      <c r="G127" s="265">
        <v>3</v>
      </c>
      <c r="H127" s="266">
        <v>0</v>
      </c>
      <c r="I127" s="46">
        <f t="shared" si="8"/>
        <v>24.75</v>
      </c>
      <c r="J127" s="85">
        <v>0</v>
      </c>
    </row>
    <row r="128" spans="1:19" x14ac:dyDescent="0.2">
      <c r="A128" s="12">
        <v>14</v>
      </c>
      <c r="B128" s="13" t="s">
        <v>16</v>
      </c>
      <c r="C128" s="264">
        <v>22.5</v>
      </c>
      <c r="D128" s="265">
        <v>3.75</v>
      </c>
      <c r="E128" s="265">
        <v>3.75</v>
      </c>
      <c r="F128" s="265">
        <v>0</v>
      </c>
      <c r="G128" s="265">
        <v>0</v>
      </c>
      <c r="H128" s="266">
        <v>0</v>
      </c>
      <c r="I128" s="46">
        <f t="shared" si="8"/>
        <v>30</v>
      </c>
      <c r="J128" s="85">
        <v>0</v>
      </c>
    </row>
    <row r="129" spans="1:19" ht="12.75" thickBot="1" x14ac:dyDescent="0.25">
      <c r="A129" s="14">
        <v>15</v>
      </c>
      <c r="B129" s="15" t="s">
        <v>17</v>
      </c>
      <c r="C129" s="267">
        <v>7.5</v>
      </c>
      <c r="D129" s="268">
        <v>0</v>
      </c>
      <c r="E129" s="268">
        <v>2</v>
      </c>
      <c r="F129" s="268">
        <v>0</v>
      </c>
      <c r="G129" s="268">
        <v>0</v>
      </c>
      <c r="H129" s="269">
        <v>3</v>
      </c>
      <c r="I129" s="83">
        <f t="shared" si="8"/>
        <v>12.5</v>
      </c>
      <c r="J129" s="86">
        <v>0</v>
      </c>
    </row>
    <row r="130" spans="1:19" s="17" customFormat="1" x14ac:dyDescent="0.2">
      <c r="A130" s="71"/>
      <c r="B130" s="72" t="s">
        <v>175</v>
      </c>
      <c r="C130" s="73">
        <f t="shared" ref="C130:J130" si="9">SUM(C115:C129)</f>
        <v>141.25</v>
      </c>
      <c r="D130" s="73">
        <f t="shared" si="9"/>
        <v>5.25</v>
      </c>
      <c r="E130" s="73">
        <f t="shared" si="9"/>
        <v>45.75</v>
      </c>
      <c r="F130" s="73">
        <f t="shared" si="9"/>
        <v>0</v>
      </c>
      <c r="G130" s="73">
        <f t="shared" si="9"/>
        <v>17.75</v>
      </c>
      <c r="H130" s="73">
        <f t="shared" si="9"/>
        <v>3</v>
      </c>
      <c r="I130" s="73">
        <f t="shared" si="9"/>
        <v>213</v>
      </c>
      <c r="J130" s="74">
        <f t="shared" si="9"/>
        <v>2</v>
      </c>
    </row>
    <row r="131" spans="1:19" s="188" customFormat="1" x14ac:dyDescent="0.2">
      <c r="A131" s="257"/>
      <c r="B131" s="258" t="s">
        <v>87</v>
      </c>
      <c r="C131" s="259">
        <v>159.35</v>
      </c>
      <c r="D131" s="259">
        <v>5.25</v>
      </c>
      <c r="E131" s="259">
        <v>48.5</v>
      </c>
      <c r="F131" s="259">
        <v>0</v>
      </c>
      <c r="G131" s="259">
        <v>15.25</v>
      </c>
      <c r="H131" s="259">
        <v>2</v>
      </c>
      <c r="I131" s="259">
        <v>230.35</v>
      </c>
      <c r="J131" s="260">
        <v>50</v>
      </c>
    </row>
    <row r="132" spans="1:19" s="17" customFormat="1" x14ac:dyDescent="0.2">
      <c r="A132" s="75"/>
      <c r="B132" s="78" t="s">
        <v>84</v>
      </c>
      <c r="C132" s="58">
        <v>174.6</v>
      </c>
      <c r="D132" s="58">
        <v>3.75</v>
      </c>
      <c r="E132" s="58">
        <v>46.25</v>
      </c>
      <c r="F132" s="58">
        <v>0</v>
      </c>
      <c r="G132" s="58">
        <v>18</v>
      </c>
      <c r="H132" s="58">
        <v>2.5</v>
      </c>
      <c r="I132" s="58">
        <v>245.1</v>
      </c>
      <c r="J132" s="59">
        <v>43</v>
      </c>
    </row>
    <row r="133" spans="1:19" s="17" customFormat="1" ht="12.75" thickBot="1" x14ac:dyDescent="0.25">
      <c r="A133" s="76"/>
      <c r="B133" s="80" t="s">
        <v>72</v>
      </c>
      <c r="C133" s="61">
        <v>162.35</v>
      </c>
      <c r="D133" s="61">
        <v>3.75</v>
      </c>
      <c r="E133" s="61">
        <v>51.75</v>
      </c>
      <c r="F133" s="61">
        <v>0</v>
      </c>
      <c r="G133" s="61">
        <v>20.25</v>
      </c>
      <c r="H133" s="61">
        <v>4</v>
      </c>
      <c r="I133" s="61">
        <v>242.1</v>
      </c>
      <c r="J133" s="62">
        <v>42.85</v>
      </c>
      <c r="L133" s="17" t="s">
        <v>85</v>
      </c>
    </row>
    <row r="134" spans="1:19" x14ac:dyDescent="0.2">
      <c r="A134" s="48" t="s">
        <v>118</v>
      </c>
    </row>
    <row r="135" spans="1:19" x14ac:dyDescent="0.2">
      <c r="A135" s="48" t="s">
        <v>119</v>
      </c>
    </row>
    <row r="138" spans="1:19" s="5" customFormat="1" ht="26.25" customHeight="1" thickBot="1" x14ac:dyDescent="0.25">
      <c r="A138" s="44" t="s">
        <v>124</v>
      </c>
      <c r="M138" s="1"/>
      <c r="N138" s="1"/>
      <c r="O138" s="1"/>
      <c r="P138" s="1"/>
      <c r="Q138" s="1"/>
      <c r="R138" s="1"/>
      <c r="S138" s="1"/>
    </row>
    <row r="139" spans="1:19" s="5" customFormat="1" ht="81.75" customHeight="1" thickBot="1" x14ac:dyDescent="0.25">
      <c r="A139" s="6" t="s">
        <v>1</v>
      </c>
      <c r="B139" s="7" t="s">
        <v>2</v>
      </c>
      <c r="C139" s="6" t="s">
        <v>108</v>
      </c>
      <c r="D139" s="6" t="s">
        <v>109</v>
      </c>
      <c r="E139" s="6" t="s">
        <v>110</v>
      </c>
      <c r="F139" s="6" t="s">
        <v>111</v>
      </c>
      <c r="G139" s="6" t="s">
        <v>112</v>
      </c>
      <c r="H139" s="49" t="s">
        <v>113</v>
      </c>
      <c r="I139" s="49" t="s">
        <v>114</v>
      </c>
      <c r="J139" s="49" t="s">
        <v>115</v>
      </c>
      <c r="M139" s="1"/>
      <c r="N139" s="1"/>
      <c r="O139" s="1"/>
      <c r="P139" s="1"/>
      <c r="Q139" s="1"/>
      <c r="R139" s="1"/>
      <c r="S139" s="1"/>
    </row>
    <row r="140" spans="1:19" ht="12.95" customHeight="1" x14ac:dyDescent="0.2">
      <c r="A140" s="10">
        <v>1</v>
      </c>
      <c r="B140" s="11" t="s">
        <v>3</v>
      </c>
      <c r="C140" s="261">
        <v>150</v>
      </c>
      <c r="D140" s="262">
        <v>0</v>
      </c>
      <c r="E140" s="262">
        <v>0</v>
      </c>
      <c r="F140" s="262">
        <v>0</v>
      </c>
      <c r="G140" s="262">
        <v>0</v>
      </c>
      <c r="H140" s="263">
        <v>0</v>
      </c>
      <c r="I140" s="45">
        <f t="shared" ref="I140:I154" si="10">SUM(C140:H140)</f>
        <v>150</v>
      </c>
      <c r="J140" s="84">
        <v>0</v>
      </c>
    </row>
    <row r="141" spans="1:19" ht="12.95" customHeight="1" x14ac:dyDescent="0.2">
      <c r="A141" s="12">
        <v>2</v>
      </c>
      <c r="B141" s="13" t="s">
        <v>4</v>
      </c>
      <c r="C141" s="264">
        <v>75</v>
      </c>
      <c r="D141" s="265">
        <v>0</v>
      </c>
      <c r="E141" s="265">
        <v>0</v>
      </c>
      <c r="F141" s="265">
        <v>36</v>
      </c>
      <c r="G141" s="265">
        <v>0</v>
      </c>
      <c r="H141" s="266">
        <v>0</v>
      </c>
      <c r="I141" s="46">
        <f t="shared" si="10"/>
        <v>111</v>
      </c>
      <c r="J141" s="85">
        <v>0</v>
      </c>
    </row>
    <row r="142" spans="1:19" x14ac:dyDescent="0.2">
      <c r="A142" s="12">
        <v>3</v>
      </c>
      <c r="B142" s="13" t="s">
        <v>5</v>
      </c>
      <c r="C142" s="264">
        <v>37.5</v>
      </c>
      <c r="D142" s="265">
        <v>0</v>
      </c>
      <c r="E142" s="265">
        <v>0</v>
      </c>
      <c r="F142" s="265">
        <v>0</v>
      </c>
      <c r="G142" s="265">
        <v>0</v>
      </c>
      <c r="H142" s="266">
        <v>0</v>
      </c>
      <c r="I142" s="46">
        <f t="shared" si="10"/>
        <v>37.5</v>
      </c>
      <c r="J142" s="85">
        <v>0</v>
      </c>
    </row>
    <row r="143" spans="1:19" x14ac:dyDescent="0.2">
      <c r="A143" s="12">
        <v>4</v>
      </c>
      <c r="B143" s="13" t="s">
        <v>6</v>
      </c>
      <c r="C143" s="264">
        <v>0</v>
      </c>
      <c r="D143" s="265">
        <v>0</v>
      </c>
      <c r="E143" s="265">
        <v>18.75</v>
      </c>
      <c r="F143" s="265">
        <v>0</v>
      </c>
      <c r="G143" s="265">
        <v>18.75</v>
      </c>
      <c r="H143" s="266">
        <v>0</v>
      </c>
      <c r="I143" s="46">
        <f t="shared" si="10"/>
        <v>37.5</v>
      </c>
      <c r="J143" s="85">
        <v>0</v>
      </c>
    </row>
    <row r="144" spans="1:19" x14ac:dyDescent="0.2">
      <c r="A144" s="12">
        <v>5</v>
      </c>
      <c r="B144" s="13" t="s">
        <v>7</v>
      </c>
      <c r="C144" s="264">
        <v>37.5</v>
      </c>
      <c r="D144" s="265">
        <v>0</v>
      </c>
      <c r="E144" s="265">
        <v>0</v>
      </c>
      <c r="F144" s="265">
        <v>0</v>
      </c>
      <c r="G144" s="265">
        <v>0</v>
      </c>
      <c r="H144" s="266">
        <v>0</v>
      </c>
      <c r="I144" s="46">
        <f t="shared" si="10"/>
        <v>37.5</v>
      </c>
      <c r="J144" s="85">
        <v>0</v>
      </c>
    </row>
    <row r="145" spans="1:14" x14ac:dyDescent="0.2">
      <c r="A145" s="12">
        <v>6</v>
      </c>
      <c r="B145" s="13" t="s">
        <v>8</v>
      </c>
      <c r="C145" s="264">
        <v>33.75</v>
      </c>
      <c r="D145" s="265">
        <v>0</v>
      </c>
      <c r="E145" s="265">
        <v>0</v>
      </c>
      <c r="F145" s="265">
        <v>0</v>
      </c>
      <c r="G145" s="265">
        <v>0</v>
      </c>
      <c r="H145" s="266">
        <v>0</v>
      </c>
      <c r="I145" s="46">
        <f t="shared" si="10"/>
        <v>33.75</v>
      </c>
      <c r="J145" s="85">
        <v>0</v>
      </c>
    </row>
    <row r="146" spans="1:14" x14ac:dyDescent="0.2">
      <c r="A146" s="12">
        <v>7</v>
      </c>
      <c r="B146" s="13" t="s">
        <v>9</v>
      </c>
      <c r="C146" s="264">
        <v>52.5</v>
      </c>
      <c r="D146" s="265">
        <v>0</v>
      </c>
      <c r="E146" s="265">
        <v>0</v>
      </c>
      <c r="F146" s="265">
        <v>0</v>
      </c>
      <c r="G146" s="265">
        <v>0</v>
      </c>
      <c r="H146" s="266">
        <v>0</v>
      </c>
      <c r="I146" s="46">
        <f t="shared" si="10"/>
        <v>52.5</v>
      </c>
      <c r="J146" s="85">
        <v>0</v>
      </c>
    </row>
    <row r="147" spans="1:14" x14ac:dyDescent="0.2">
      <c r="A147" s="12">
        <v>8</v>
      </c>
      <c r="B147" s="13" t="s">
        <v>10</v>
      </c>
      <c r="C147" s="264">
        <v>37.5</v>
      </c>
      <c r="D147" s="265">
        <v>0</v>
      </c>
      <c r="E147" s="265">
        <v>0</v>
      </c>
      <c r="F147" s="265">
        <v>0</v>
      </c>
      <c r="G147" s="265">
        <v>0</v>
      </c>
      <c r="H147" s="266">
        <v>0</v>
      </c>
      <c r="I147" s="46">
        <f t="shared" si="10"/>
        <v>37.5</v>
      </c>
      <c r="J147" s="85">
        <v>0</v>
      </c>
    </row>
    <row r="148" spans="1:14" x14ac:dyDescent="0.2">
      <c r="A148" s="12">
        <v>9</v>
      </c>
      <c r="B148" s="13" t="s">
        <v>11</v>
      </c>
      <c r="C148" s="264">
        <v>50</v>
      </c>
      <c r="D148" s="265">
        <v>0</v>
      </c>
      <c r="E148" s="265">
        <v>0</v>
      </c>
      <c r="F148" s="265">
        <v>0</v>
      </c>
      <c r="G148" s="265">
        <v>0</v>
      </c>
      <c r="H148" s="266">
        <v>0</v>
      </c>
      <c r="I148" s="46">
        <f t="shared" si="10"/>
        <v>50</v>
      </c>
      <c r="J148" s="85">
        <v>37.5</v>
      </c>
    </row>
    <row r="149" spans="1:14" x14ac:dyDescent="0.2">
      <c r="A149" s="12">
        <v>10</v>
      </c>
      <c r="B149" s="13" t="s">
        <v>12</v>
      </c>
      <c r="C149" s="264">
        <v>37.5</v>
      </c>
      <c r="D149" s="265">
        <v>0</v>
      </c>
      <c r="E149" s="265">
        <v>0</v>
      </c>
      <c r="F149" s="265">
        <v>0</v>
      </c>
      <c r="G149" s="265">
        <v>0</v>
      </c>
      <c r="H149" s="266">
        <v>0</v>
      </c>
      <c r="I149" s="46">
        <f t="shared" si="10"/>
        <v>37.5</v>
      </c>
      <c r="J149" s="85">
        <v>0</v>
      </c>
      <c r="N149" s="1" t="s">
        <v>85</v>
      </c>
    </row>
    <row r="150" spans="1:14" x14ac:dyDescent="0.2">
      <c r="A150" s="12">
        <v>11</v>
      </c>
      <c r="B150" s="13" t="s">
        <v>13</v>
      </c>
      <c r="C150" s="264">
        <v>37.5</v>
      </c>
      <c r="D150" s="265">
        <v>0</v>
      </c>
      <c r="E150" s="265">
        <v>0</v>
      </c>
      <c r="F150" s="265">
        <v>0</v>
      </c>
      <c r="G150" s="265">
        <v>0</v>
      </c>
      <c r="H150" s="266">
        <v>0</v>
      </c>
      <c r="I150" s="46">
        <f t="shared" si="10"/>
        <v>37.5</v>
      </c>
      <c r="J150" s="85">
        <v>0</v>
      </c>
    </row>
    <row r="151" spans="1:14" x14ac:dyDescent="0.2">
      <c r="A151" s="12">
        <v>12</v>
      </c>
      <c r="B151" s="13" t="s">
        <v>14</v>
      </c>
      <c r="C151" s="264">
        <v>37.5</v>
      </c>
      <c r="D151" s="265">
        <v>0</v>
      </c>
      <c r="E151" s="265">
        <v>0</v>
      </c>
      <c r="F151" s="265">
        <v>0</v>
      </c>
      <c r="G151" s="265">
        <v>37.5</v>
      </c>
      <c r="H151" s="266">
        <v>0</v>
      </c>
      <c r="I151" s="46">
        <f t="shared" si="10"/>
        <v>75</v>
      </c>
      <c r="J151" s="85">
        <v>0</v>
      </c>
    </row>
    <row r="152" spans="1:14" x14ac:dyDescent="0.2">
      <c r="A152" s="12">
        <v>13</v>
      </c>
      <c r="B152" s="13" t="s">
        <v>15</v>
      </c>
      <c r="C152" s="264">
        <v>90</v>
      </c>
      <c r="D152" s="265">
        <v>0</v>
      </c>
      <c r="E152" s="265">
        <v>0</v>
      </c>
      <c r="F152" s="265">
        <v>0</v>
      </c>
      <c r="G152" s="265">
        <v>0</v>
      </c>
      <c r="H152" s="266">
        <v>0</v>
      </c>
      <c r="I152" s="46">
        <f t="shared" si="10"/>
        <v>90</v>
      </c>
      <c r="J152" s="85">
        <v>0</v>
      </c>
    </row>
    <row r="153" spans="1:14" x14ac:dyDescent="0.2">
      <c r="A153" s="12">
        <v>14</v>
      </c>
      <c r="B153" s="13" t="s">
        <v>16</v>
      </c>
      <c r="C153" s="264">
        <v>108.75</v>
      </c>
      <c r="D153" s="265">
        <v>0</v>
      </c>
      <c r="E153" s="265">
        <v>0</v>
      </c>
      <c r="F153" s="265">
        <v>0</v>
      </c>
      <c r="G153" s="265">
        <v>0</v>
      </c>
      <c r="H153" s="266">
        <v>0</v>
      </c>
      <c r="I153" s="46">
        <f t="shared" si="10"/>
        <v>108.75</v>
      </c>
      <c r="J153" s="85">
        <v>0</v>
      </c>
    </row>
    <row r="154" spans="1:14" ht="12.75" thickBot="1" x14ac:dyDescent="0.25">
      <c r="A154" s="14">
        <v>15</v>
      </c>
      <c r="B154" s="15" t="s">
        <v>17</v>
      </c>
      <c r="C154" s="267">
        <v>71</v>
      </c>
      <c r="D154" s="268">
        <v>0</v>
      </c>
      <c r="E154" s="268">
        <v>0</v>
      </c>
      <c r="F154" s="268">
        <v>0</v>
      </c>
      <c r="G154" s="268">
        <v>0</v>
      </c>
      <c r="H154" s="269">
        <v>0</v>
      </c>
      <c r="I154" s="83">
        <f t="shared" si="10"/>
        <v>71</v>
      </c>
      <c r="J154" s="86">
        <v>0</v>
      </c>
    </row>
    <row r="155" spans="1:14" s="17" customFormat="1" x14ac:dyDescent="0.2">
      <c r="A155" s="71"/>
      <c r="B155" s="72" t="s">
        <v>175</v>
      </c>
      <c r="C155" s="73">
        <f>SUM(C140:C154)</f>
        <v>856</v>
      </c>
      <c r="D155" s="73">
        <f t="shared" ref="D155:J155" si="11">SUM(D140:D154)</f>
        <v>0</v>
      </c>
      <c r="E155" s="73">
        <f t="shared" si="11"/>
        <v>18.75</v>
      </c>
      <c r="F155" s="73">
        <f t="shared" si="11"/>
        <v>36</v>
      </c>
      <c r="G155" s="73">
        <f t="shared" si="11"/>
        <v>56.25</v>
      </c>
      <c r="H155" s="73">
        <f t="shared" si="11"/>
        <v>0</v>
      </c>
      <c r="I155" s="73">
        <f t="shared" si="11"/>
        <v>967</v>
      </c>
      <c r="J155" s="74">
        <f t="shared" si="11"/>
        <v>37.5</v>
      </c>
    </row>
    <row r="156" spans="1:14" s="188" customFormat="1" x14ac:dyDescent="0.2">
      <c r="A156" s="257"/>
      <c r="B156" s="258" t="s">
        <v>87</v>
      </c>
      <c r="C156" s="259">
        <v>768.5</v>
      </c>
      <c r="D156" s="259">
        <v>7.75</v>
      </c>
      <c r="E156" s="259">
        <v>7.25</v>
      </c>
      <c r="F156" s="259">
        <v>36</v>
      </c>
      <c r="G156" s="259">
        <v>59.5</v>
      </c>
      <c r="H156" s="259">
        <v>60</v>
      </c>
      <c r="I156" s="259">
        <v>939</v>
      </c>
      <c r="J156" s="260">
        <v>0</v>
      </c>
    </row>
    <row r="157" spans="1:14" s="17" customFormat="1" x14ac:dyDescent="0.2">
      <c r="A157" s="77"/>
      <c r="B157" s="78" t="s">
        <v>84</v>
      </c>
      <c r="C157" s="58">
        <v>701</v>
      </c>
      <c r="D157" s="58">
        <v>4.75</v>
      </c>
      <c r="E157" s="58">
        <v>22.5</v>
      </c>
      <c r="F157" s="58">
        <v>36.42</v>
      </c>
      <c r="G157" s="58">
        <v>64.25</v>
      </c>
      <c r="H157" s="58">
        <v>7.5</v>
      </c>
      <c r="I157" s="58">
        <v>836.42</v>
      </c>
      <c r="J157" s="59">
        <v>37.5</v>
      </c>
    </row>
    <row r="158" spans="1:14" s="17" customFormat="1" ht="12.75" thickBot="1" x14ac:dyDescent="0.25">
      <c r="A158" s="79"/>
      <c r="B158" s="80" t="s">
        <v>72</v>
      </c>
      <c r="C158" s="61">
        <v>715</v>
      </c>
      <c r="D158" s="61">
        <v>0</v>
      </c>
      <c r="E158" s="61">
        <v>12.5</v>
      </c>
      <c r="F158" s="61">
        <v>51.15</v>
      </c>
      <c r="G158" s="61">
        <v>56.25</v>
      </c>
      <c r="H158" s="61">
        <v>12.5</v>
      </c>
      <c r="I158" s="61">
        <v>847.4</v>
      </c>
      <c r="J158" s="62">
        <v>56.25</v>
      </c>
    </row>
    <row r="159" spans="1:14" x14ac:dyDescent="0.2">
      <c r="A159" s="48" t="s">
        <v>118</v>
      </c>
    </row>
    <row r="160" spans="1:14" x14ac:dyDescent="0.2">
      <c r="A160" s="48" t="s">
        <v>119</v>
      </c>
    </row>
  </sheetData>
  <pageMargins left="0.7" right="0.7" top="0.78740157499999996" bottom="0.78740157499999996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9"/>
  <sheetViews>
    <sheetView showGridLines="0" topLeftCell="A78" workbookViewId="0">
      <selection activeCell="O94" sqref="O94"/>
    </sheetView>
  </sheetViews>
  <sheetFormatPr baseColWidth="10" defaultRowHeight="14.25" x14ac:dyDescent="0.2"/>
  <cols>
    <col min="1" max="1" width="4.85546875" style="520" customWidth="1"/>
    <col min="2" max="2" width="22" style="518" bestFit="1" customWidth="1"/>
    <col min="3" max="3" width="12.7109375" style="518" customWidth="1"/>
    <col min="4" max="4" width="13.42578125" style="518" customWidth="1"/>
    <col min="5" max="5" width="11.42578125" style="518" customWidth="1"/>
    <col min="6" max="7" width="13.42578125" style="518" customWidth="1"/>
    <col min="8" max="8" width="12.7109375" style="518" customWidth="1"/>
    <col min="9" max="9" width="11.85546875" style="518" customWidth="1"/>
    <col min="10" max="10" width="11.140625" style="518" customWidth="1"/>
    <col min="11" max="11" width="11.42578125" style="518" customWidth="1"/>
    <col min="12" max="16384" width="11.42578125" style="518"/>
  </cols>
  <sheetData>
    <row r="1" spans="1:14" x14ac:dyDescent="0.2">
      <c r="A1" s="516" t="s">
        <v>88</v>
      </c>
      <c r="B1" s="517"/>
    </row>
    <row r="2" spans="1:14" x14ac:dyDescent="0.2">
      <c r="A2" s="519" t="s">
        <v>0</v>
      </c>
    </row>
    <row r="4" spans="1:14" x14ac:dyDescent="0.2">
      <c r="A4" s="519" t="s">
        <v>185</v>
      </c>
    </row>
    <row r="5" spans="1:14" x14ac:dyDescent="0.2">
      <c r="A5" s="519" t="s">
        <v>186</v>
      </c>
    </row>
    <row r="6" spans="1:14" x14ac:dyDescent="0.2">
      <c r="A6" s="519" t="s">
        <v>187</v>
      </c>
    </row>
    <row r="7" spans="1:14" ht="22.5" customHeight="1" x14ac:dyDescent="0.2"/>
    <row r="8" spans="1:14" s="522" customFormat="1" ht="26.25" customHeight="1" thickBot="1" x14ac:dyDescent="0.3">
      <c r="A8" s="521" t="s">
        <v>185</v>
      </c>
    </row>
    <row r="9" spans="1:14" s="522" customFormat="1" ht="26.25" customHeight="1" thickBot="1" x14ac:dyDescent="0.3">
      <c r="A9" s="523"/>
      <c r="B9" s="524"/>
      <c r="C9" s="525"/>
      <c r="D9" s="596" t="s">
        <v>188</v>
      </c>
      <c r="E9" s="596"/>
      <c r="F9" s="596"/>
      <c r="G9" s="596"/>
      <c r="H9" s="596"/>
      <c r="I9" s="596"/>
      <c r="J9" s="526"/>
    </row>
    <row r="10" spans="1:14" s="522" customFormat="1" ht="76.5" customHeight="1" thickBot="1" x14ac:dyDescent="0.3">
      <c r="A10" s="527" t="s">
        <v>1</v>
      </c>
      <c r="B10" s="528" t="s">
        <v>2</v>
      </c>
      <c r="C10" s="529" t="s">
        <v>189</v>
      </c>
      <c r="D10" s="530" t="s">
        <v>190</v>
      </c>
      <c r="E10" s="531" t="s">
        <v>191</v>
      </c>
      <c r="F10" s="531" t="s">
        <v>192</v>
      </c>
      <c r="G10" s="531" t="s">
        <v>193</v>
      </c>
      <c r="H10" s="531" t="s">
        <v>194</v>
      </c>
      <c r="I10" s="532" t="s">
        <v>195</v>
      </c>
      <c r="J10" s="533" t="s">
        <v>196</v>
      </c>
    </row>
    <row r="11" spans="1:14" ht="15" customHeight="1" x14ac:dyDescent="0.2">
      <c r="A11" s="534">
        <v>1</v>
      </c>
      <c r="B11" s="535" t="s">
        <v>3</v>
      </c>
      <c r="C11" s="536">
        <v>20</v>
      </c>
      <c r="D11" s="537">
        <v>0</v>
      </c>
      <c r="E11" s="538">
        <v>0</v>
      </c>
      <c r="F11" s="538">
        <v>11</v>
      </c>
      <c r="G11" s="538">
        <v>0</v>
      </c>
      <c r="H11" s="538">
        <v>1</v>
      </c>
      <c r="I11" s="538">
        <v>12</v>
      </c>
      <c r="J11" s="539">
        <v>30</v>
      </c>
      <c r="M11" s="540"/>
      <c r="N11" s="540"/>
    </row>
    <row r="12" spans="1:14" ht="12.75" customHeight="1" x14ac:dyDescent="0.2">
      <c r="A12" s="541">
        <v>2</v>
      </c>
      <c r="B12" s="542" t="s">
        <v>4</v>
      </c>
      <c r="C12" s="543">
        <v>20</v>
      </c>
      <c r="D12" s="544">
        <v>0</v>
      </c>
      <c r="E12" s="545">
        <v>0</v>
      </c>
      <c r="F12" s="545">
        <v>11</v>
      </c>
      <c r="G12" s="545">
        <v>0</v>
      </c>
      <c r="H12" s="545">
        <v>0</v>
      </c>
      <c r="I12" s="545">
        <v>11</v>
      </c>
      <c r="J12" s="546">
        <v>19</v>
      </c>
      <c r="M12" s="540"/>
      <c r="N12" s="540"/>
    </row>
    <row r="13" spans="1:14" x14ac:dyDescent="0.2">
      <c r="A13" s="541">
        <v>3</v>
      </c>
      <c r="B13" s="542" t="s">
        <v>5</v>
      </c>
      <c r="C13" s="543">
        <v>15</v>
      </c>
      <c r="D13" s="544">
        <v>0</v>
      </c>
      <c r="E13" s="545">
        <v>0</v>
      </c>
      <c r="F13" s="545">
        <v>14</v>
      </c>
      <c r="G13" s="545">
        <v>0</v>
      </c>
      <c r="H13" s="545">
        <v>0</v>
      </c>
      <c r="I13" s="545">
        <v>14</v>
      </c>
      <c r="J13" s="546">
        <v>15</v>
      </c>
      <c r="M13" s="540"/>
      <c r="N13" s="540"/>
    </row>
    <row r="14" spans="1:14" x14ac:dyDescent="0.2">
      <c r="A14" s="541">
        <v>4</v>
      </c>
      <c r="B14" s="542" t="s">
        <v>6</v>
      </c>
      <c r="C14" s="543">
        <v>9</v>
      </c>
      <c r="D14" s="544">
        <v>0</v>
      </c>
      <c r="E14" s="545">
        <v>0</v>
      </c>
      <c r="F14" s="545">
        <v>4</v>
      </c>
      <c r="G14" s="545">
        <v>0</v>
      </c>
      <c r="H14" s="545">
        <v>0</v>
      </c>
      <c r="I14" s="545">
        <v>4</v>
      </c>
      <c r="J14" s="546">
        <v>9</v>
      </c>
      <c r="M14" s="540"/>
      <c r="N14" s="540"/>
    </row>
    <row r="15" spans="1:14" x14ac:dyDescent="0.2">
      <c r="A15" s="541">
        <v>5</v>
      </c>
      <c r="B15" s="542" t="s">
        <v>7</v>
      </c>
      <c r="C15" s="543">
        <v>8</v>
      </c>
      <c r="D15" s="544">
        <v>0</v>
      </c>
      <c r="E15" s="545">
        <v>0</v>
      </c>
      <c r="F15" s="545">
        <v>5</v>
      </c>
      <c r="G15" s="545">
        <v>0</v>
      </c>
      <c r="H15" s="545">
        <v>1</v>
      </c>
      <c r="I15" s="545">
        <v>6</v>
      </c>
      <c r="J15" s="546">
        <v>8</v>
      </c>
      <c r="M15" s="540"/>
      <c r="N15" s="540"/>
    </row>
    <row r="16" spans="1:14" ht="20.25" customHeight="1" x14ac:dyDescent="0.2">
      <c r="A16" s="541">
        <v>6</v>
      </c>
      <c r="B16" s="542" t="s">
        <v>8</v>
      </c>
      <c r="C16" s="543">
        <v>3</v>
      </c>
      <c r="D16" s="544">
        <v>0</v>
      </c>
      <c r="E16" s="545">
        <v>0</v>
      </c>
      <c r="F16" s="545">
        <v>0</v>
      </c>
      <c r="G16" s="545">
        <v>0</v>
      </c>
      <c r="H16" s="545">
        <v>0</v>
      </c>
      <c r="I16" s="545">
        <v>3</v>
      </c>
      <c r="J16" s="546">
        <v>3</v>
      </c>
      <c r="M16" s="540"/>
      <c r="N16" s="540"/>
    </row>
    <row r="17" spans="1:14" x14ac:dyDescent="0.2">
      <c r="A17" s="541">
        <v>7</v>
      </c>
      <c r="B17" s="542" t="s">
        <v>9</v>
      </c>
      <c r="C17" s="543">
        <v>1</v>
      </c>
      <c r="D17" s="544">
        <v>0</v>
      </c>
      <c r="E17" s="545">
        <v>0</v>
      </c>
      <c r="F17" s="545">
        <v>0</v>
      </c>
      <c r="G17" s="545">
        <v>0</v>
      </c>
      <c r="H17" s="545">
        <v>0</v>
      </c>
      <c r="I17" s="545">
        <v>0</v>
      </c>
      <c r="J17" s="546">
        <v>1</v>
      </c>
      <c r="M17" s="540"/>
      <c r="N17" s="540"/>
    </row>
    <row r="18" spans="1:14" x14ac:dyDescent="0.2">
      <c r="A18" s="541">
        <v>8</v>
      </c>
      <c r="B18" s="542" t="s">
        <v>10</v>
      </c>
      <c r="C18" s="543">
        <v>5</v>
      </c>
      <c r="D18" s="544">
        <v>0</v>
      </c>
      <c r="E18" s="545">
        <v>0</v>
      </c>
      <c r="F18" s="545">
        <v>2</v>
      </c>
      <c r="G18" s="545">
        <v>0</v>
      </c>
      <c r="H18" s="545">
        <v>0</v>
      </c>
      <c r="I18" s="545">
        <v>2</v>
      </c>
      <c r="J18" s="546">
        <v>4</v>
      </c>
      <c r="M18" s="540"/>
      <c r="N18" s="540"/>
    </row>
    <row r="19" spans="1:14" x14ac:dyDescent="0.2">
      <c r="A19" s="541">
        <v>9</v>
      </c>
      <c r="B19" s="542" t="s">
        <v>11</v>
      </c>
      <c r="C19" s="543">
        <v>7</v>
      </c>
      <c r="D19" s="544">
        <v>0</v>
      </c>
      <c r="E19" s="545">
        <v>0</v>
      </c>
      <c r="F19" s="545">
        <v>2</v>
      </c>
      <c r="G19" s="545">
        <v>1</v>
      </c>
      <c r="H19" s="545">
        <v>0</v>
      </c>
      <c r="I19" s="545">
        <v>3</v>
      </c>
      <c r="J19" s="546">
        <v>4</v>
      </c>
      <c r="M19" s="540"/>
      <c r="N19" s="540"/>
    </row>
    <row r="20" spans="1:14" x14ac:dyDescent="0.2">
      <c r="A20" s="541">
        <v>10</v>
      </c>
      <c r="B20" s="542" t="s">
        <v>12</v>
      </c>
      <c r="C20" s="543">
        <v>18</v>
      </c>
      <c r="D20" s="544">
        <v>0</v>
      </c>
      <c r="E20" s="545">
        <v>0</v>
      </c>
      <c r="F20" s="545">
        <v>14</v>
      </c>
      <c r="G20" s="545">
        <v>0</v>
      </c>
      <c r="H20" s="545">
        <v>1</v>
      </c>
      <c r="I20" s="545">
        <v>15</v>
      </c>
      <c r="J20" s="546">
        <v>16</v>
      </c>
      <c r="M20" s="540"/>
      <c r="N20" s="540"/>
    </row>
    <row r="21" spans="1:14" ht="20.25" customHeight="1" x14ac:dyDescent="0.2">
      <c r="A21" s="541">
        <v>11</v>
      </c>
      <c r="B21" s="542" t="s">
        <v>13</v>
      </c>
      <c r="C21" s="543">
        <v>21</v>
      </c>
      <c r="D21" s="544">
        <v>1</v>
      </c>
      <c r="E21" s="545">
        <v>0</v>
      </c>
      <c r="F21" s="545">
        <v>15</v>
      </c>
      <c r="G21" s="545">
        <v>2</v>
      </c>
      <c r="H21" s="545">
        <v>0</v>
      </c>
      <c r="I21" s="545">
        <v>18</v>
      </c>
      <c r="J21" s="546">
        <v>19</v>
      </c>
      <c r="M21" s="540"/>
      <c r="N21" s="540"/>
    </row>
    <row r="22" spans="1:14" x14ac:dyDescent="0.2">
      <c r="A22" s="541">
        <v>12</v>
      </c>
      <c r="B22" s="542" t="s">
        <v>14</v>
      </c>
      <c r="C22" s="543">
        <v>36</v>
      </c>
      <c r="D22" s="544">
        <v>0</v>
      </c>
      <c r="E22" s="545">
        <v>0</v>
      </c>
      <c r="F22" s="545">
        <v>12</v>
      </c>
      <c r="G22" s="545">
        <v>0</v>
      </c>
      <c r="H22" s="545">
        <v>2</v>
      </c>
      <c r="I22" s="545">
        <v>21</v>
      </c>
      <c r="J22" s="546">
        <v>31</v>
      </c>
      <c r="M22" s="540"/>
      <c r="N22" s="540"/>
    </row>
    <row r="23" spans="1:14" x14ac:dyDescent="0.2">
      <c r="A23" s="541">
        <v>13</v>
      </c>
      <c r="B23" s="542" t="s">
        <v>15</v>
      </c>
      <c r="C23" s="543">
        <v>21</v>
      </c>
      <c r="D23" s="544">
        <v>0</v>
      </c>
      <c r="E23" s="545">
        <v>0</v>
      </c>
      <c r="F23" s="545">
        <v>14</v>
      </c>
      <c r="G23" s="545">
        <v>1</v>
      </c>
      <c r="H23" s="545">
        <v>1</v>
      </c>
      <c r="I23" s="545">
        <v>16</v>
      </c>
      <c r="J23" s="546">
        <v>21</v>
      </c>
      <c r="M23" s="540"/>
      <c r="N23" s="540"/>
    </row>
    <row r="24" spans="1:14" x14ac:dyDescent="0.2">
      <c r="A24" s="541">
        <v>14</v>
      </c>
      <c r="B24" s="542" t="s">
        <v>16</v>
      </c>
      <c r="C24" s="543">
        <v>4</v>
      </c>
      <c r="D24" s="544">
        <v>0</v>
      </c>
      <c r="E24" s="545">
        <v>0</v>
      </c>
      <c r="F24" s="545">
        <v>3</v>
      </c>
      <c r="G24" s="545">
        <v>0</v>
      </c>
      <c r="H24" s="545">
        <v>1</v>
      </c>
      <c r="I24" s="545">
        <v>4</v>
      </c>
      <c r="J24" s="546">
        <v>4</v>
      </c>
      <c r="M24" s="540"/>
      <c r="N24" s="540"/>
    </row>
    <row r="25" spans="1:14" ht="29.25" thickBot="1" x14ac:dyDescent="0.25">
      <c r="A25" s="547">
        <v>15</v>
      </c>
      <c r="B25" s="548" t="s">
        <v>17</v>
      </c>
      <c r="C25" s="549">
        <v>28</v>
      </c>
      <c r="D25" s="550">
        <v>0</v>
      </c>
      <c r="E25" s="551">
        <v>0</v>
      </c>
      <c r="F25" s="551">
        <v>22</v>
      </c>
      <c r="G25" s="551">
        <v>0</v>
      </c>
      <c r="H25" s="551">
        <v>1</v>
      </c>
      <c r="I25" s="551">
        <v>23</v>
      </c>
      <c r="J25" s="552">
        <v>26</v>
      </c>
      <c r="M25" s="540"/>
      <c r="N25" s="540"/>
    </row>
    <row r="26" spans="1:14" s="558" customFormat="1" ht="19.5" customHeight="1" thickBot="1" x14ac:dyDescent="0.3">
      <c r="A26" s="553"/>
      <c r="B26" s="554" t="s">
        <v>175</v>
      </c>
      <c r="C26" s="555">
        <f>SUM(C11:C25)</f>
        <v>216</v>
      </c>
      <c r="D26" s="556">
        <f t="shared" ref="D26:J26" si="0">SUM(D11:D25)</f>
        <v>1</v>
      </c>
      <c r="E26" s="556">
        <f t="shared" si="0"/>
        <v>0</v>
      </c>
      <c r="F26" s="556">
        <f t="shared" si="0"/>
        <v>129</v>
      </c>
      <c r="G26" s="556">
        <f t="shared" si="0"/>
        <v>4</v>
      </c>
      <c r="H26" s="556">
        <f t="shared" si="0"/>
        <v>8</v>
      </c>
      <c r="I26" s="556">
        <f t="shared" si="0"/>
        <v>152</v>
      </c>
      <c r="J26" s="557">
        <f t="shared" si="0"/>
        <v>210</v>
      </c>
      <c r="M26" s="559"/>
    </row>
    <row r="27" spans="1:14" s="558" customFormat="1" ht="19.5" customHeight="1" thickBot="1" x14ac:dyDescent="0.3">
      <c r="A27" s="560"/>
      <c r="B27" s="561"/>
      <c r="C27" s="562"/>
      <c r="D27" s="563"/>
      <c r="E27" s="563"/>
      <c r="F27" s="563"/>
      <c r="G27" s="563"/>
      <c r="H27" s="563"/>
      <c r="I27" s="563"/>
      <c r="J27" s="564"/>
      <c r="M27" s="559"/>
    </row>
    <row r="28" spans="1:14" s="558" customFormat="1" ht="19.5" customHeight="1" thickBot="1" x14ac:dyDescent="0.3">
      <c r="A28" s="553"/>
      <c r="B28" s="554" t="s">
        <v>72</v>
      </c>
      <c r="C28" s="565">
        <v>187</v>
      </c>
      <c r="D28" s="566">
        <v>3</v>
      </c>
      <c r="E28" s="566">
        <v>0</v>
      </c>
      <c r="F28" s="566">
        <v>124</v>
      </c>
      <c r="G28" s="566">
        <v>5</v>
      </c>
      <c r="H28" s="566">
        <v>15</v>
      </c>
      <c r="I28" s="566">
        <v>145</v>
      </c>
      <c r="J28" s="567">
        <v>174</v>
      </c>
      <c r="M28" s="559"/>
    </row>
    <row r="29" spans="1:14" s="558" customFormat="1" ht="19.5" customHeight="1" thickBot="1" x14ac:dyDescent="0.3">
      <c r="A29" s="553"/>
      <c r="B29" s="554" t="s">
        <v>18</v>
      </c>
      <c r="C29" s="565">
        <v>163</v>
      </c>
      <c r="D29" s="566">
        <v>1</v>
      </c>
      <c r="E29" s="566">
        <v>0</v>
      </c>
      <c r="F29" s="566">
        <v>129</v>
      </c>
      <c r="G29" s="566">
        <v>7</v>
      </c>
      <c r="H29" s="566">
        <v>13</v>
      </c>
      <c r="I29" s="566">
        <v>150</v>
      </c>
      <c r="J29" s="567">
        <v>158</v>
      </c>
      <c r="M29" s="559"/>
    </row>
    <row r="30" spans="1:14" s="558" customFormat="1" ht="19.5" customHeight="1" thickBot="1" x14ac:dyDescent="0.3">
      <c r="A30" s="553"/>
      <c r="B30" s="554" t="s">
        <v>96</v>
      </c>
      <c r="C30" s="565">
        <v>156</v>
      </c>
      <c r="D30" s="566">
        <v>0</v>
      </c>
      <c r="E30" s="566">
        <v>0</v>
      </c>
      <c r="F30" s="566">
        <v>126</v>
      </c>
      <c r="G30" s="566">
        <v>2</v>
      </c>
      <c r="H30" s="566">
        <v>14</v>
      </c>
      <c r="I30" s="566">
        <v>142</v>
      </c>
      <c r="J30" s="567">
        <v>142</v>
      </c>
      <c r="M30" s="559"/>
    </row>
    <row r="31" spans="1:14" s="558" customFormat="1" ht="19.5" customHeight="1" thickBot="1" x14ac:dyDescent="0.3">
      <c r="A31" s="553"/>
      <c r="B31" s="554" t="s">
        <v>97</v>
      </c>
      <c r="C31" s="565">
        <v>121</v>
      </c>
      <c r="D31" s="566">
        <v>0</v>
      </c>
      <c r="E31" s="566">
        <v>0</v>
      </c>
      <c r="F31" s="566">
        <v>91</v>
      </c>
      <c r="G31" s="566">
        <v>1</v>
      </c>
      <c r="H31" s="566">
        <v>30</v>
      </c>
      <c r="I31" s="566">
        <v>122</v>
      </c>
      <c r="J31" s="567">
        <v>106</v>
      </c>
      <c r="M31" s="559"/>
    </row>
    <row r="32" spans="1:14" s="558" customFormat="1" ht="19.5" customHeight="1" thickBot="1" x14ac:dyDescent="0.3">
      <c r="A32" s="553"/>
      <c r="B32" s="554" t="s">
        <v>98</v>
      </c>
      <c r="C32" s="565">
        <v>111</v>
      </c>
      <c r="D32" s="566">
        <v>0</v>
      </c>
      <c r="E32" s="566">
        <v>2</v>
      </c>
      <c r="F32" s="566">
        <v>77</v>
      </c>
      <c r="G32" s="566">
        <v>1</v>
      </c>
      <c r="H32" s="566">
        <v>25</v>
      </c>
      <c r="I32" s="566">
        <v>105</v>
      </c>
      <c r="J32" s="567">
        <v>116</v>
      </c>
      <c r="M32" s="559" t="s">
        <v>85</v>
      </c>
    </row>
    <row r="33" spans="1:14" s="558" customFormat="1" ht="19.5" customHeight="1" thickBot="1" x14ac:dyDescent="0.3">
      <c r="A33" s="553"/>
      <c r="B33" s="554" t="s">
        <v>99</v>
      </c>
      <c r="C33" s="565">
        <v>117</v>
      </c>
      <c r="D33" s="566">
        <v>0</v>
      </c>
      <c r="E33" s="566">
        <v>2</v>
      </c>
      <c r="F33" s="566">
        <v>86</v>
      </c>
      <c r="G33" s="566">
        <v>0</v>
      </c>
      <c r="H33" s="566">
        <v>20</v>
      </c>
      <c r="I33" s="566">
        <v>108</v>
      </c>
      <c r="J33" s="567">
        <v>128</v>
      </c>
      <c r="M33" s="559"/>
    </row>
    <row r="34" spans="1:14" s="558" customFormat="1" ht="19.5" customHeight="1" thickBot="1" x14ac:dyDescent="0.3">
      <c r="A34" s="553"/>
      <c r="B34" s="554" t="s">
        <v>100</v>
      </c>
      <c r="C34" s="565">
        <v>104</v>
      </c>
      <c r="D34" s="566">
        <v>0</v>
      </c>
      <c r="E34" s="566">
        <v>8</v>
      </c>
      <c r="F34" s="566">
        <v>67</v>
      </c>
      <c r="G34" s="566">
        <v>1</v>
      </c>
      <c r="H34" s="566">
        <v>19</v>
      </c>
      <c r="I34" s="566">
        <v>95</v>
      </c>
      <c r="J34" s="567">
        <v>107</v>
      </c>
      <c r="M34" s="559"/>
    </row>
    <row r="35" spans="1:14" s="558" customFormat="1" ht="19.5" customHeight="1" thickBot="1" x14ac:dyDescent="0.3">
      <c r="A35" s="553"/>
      <c r="B35" s="554" t="s">
        <v>131</v>
      </c>
      <c r="C35" s="565">
        <v>93</v>
      </c>
      <c r="D35" s="566">
        <v>1</v>
      </c>
      <c r="E35" s="566">
        <v>0</v>
      </c>
      <c r="F35" s="566">
        <v>56</v>
      </c>
      <c r="G35" s="566">
        <v>3</v>
      </c>
      <c r="H35" s="566">
        <v>21</v>
      </c>
      <c r="I35" s="566">
        <v>81</v>
      </c>
      <c r="J35" s="567">
        <v>93</v>
      </c>
      <c r="M35" s="559"/>
    </row>
    <row r="40" spans="1:14" s="522" customFormat="1" ht="26.25" customHeight="1" thickBot="1" x14ac:dyDescent="0.3">
      <c r="A40" s="521" t="s">
        <v>186</v>
      </c>
    </row>
    <row r="41" spans="1:14" s="522" customFormat="1" ht="26.25" customHeight="1" thickBot="1" x14ac:dyDescent="0.3">
      <c r="A41" s="523"/>
      <c r="B41" s="524"/>
      <c r="C41" s="568"/>
      <c r="D41" s="596" t="s">
        <v>188</v>
      </c>
      <c r="E41" s="596"/>
      <c r="F41" s="596"/>
      <c r="G41" s="596"/>
      <c r="H41" s="596"/>
      <c r="I41" s="596"/>
      <c r="J41" s="526"/>
    </row>
    <row r="42" spans="1:14" s="522" customFormat="1" ht="83.25" customHeight="1" thickBot="1" x14ac:dyDescent="0.3">
      <c r="A42" s="527" t="s">
        <v>1</v>
      </c>
      <c r="B42" s="528" t="s">
        <v>2</v>
      </c>
      <c r="C42" s="527" t="s">
        <v>189</v>
      </c>
      <c r="D42" s="569" t="s">
        <v>190</v>
      </c>
      <c r="E42" s="569" t="s">
        <v>191</v>
      </c>
      <c r="F42" s="569" t="s">
        <v>192</v>
      </c>
      <c r="G42" s="569" t="s">
        <v>193</v>
      </c>
      <c r="H42" s="569" t="s">
        <v>194</v>
      </c>
      <c r="I42" s="528" t="s">
        <v>195</v>
      </c>
      <c r="J42" s="570" t="s">
        <v>196</v>
      </c>
    </row>
    <row r="43" spans="1:14" ht="15" customHeight="1" x14ac:dyDescent="0.2">
      <c r="A43" s="534">
        <v>1</v>
      </c>
      <c r="B43" s="535" t="s">
        <v>3</v>
      </c>
      <c r="C43" s="536">
        <v>10</v>
      </c>
      <c r="D43" s="537">
        <v>0</v>
      </c>
      <c r="E43" s="538">
        <v>0</v>
      </c>
      <c r="F43" s="538">
        <v>8</v>
      </c>
      <c r="G43" s="538">
        <v>1</v>
      </c>
      <c r="H43" s="538">
        <v>0</v>
      </c>
      <c r="I43" s="538">
        <v>9</v>
      </c>
      <c r="J43" s="539">
        <v>16</v>
      </c>
      <c r="M43" s="540"/>
      <c r="N43" s="540"/>
    </row>
    <row r="44" spans="1:14" ht="12.75" customHeight="1" x14ac:dyDescent="0.2">
      <c r="A44" s="541">
        <v>2</v>
      </c>
      <c r="B44" s="542" t="s">
        <v>4</v>
      </c>
      <c r="C44" s="543">
        <v>3</v>
      </c>
      <c r="D44" s="544">
        <v>0</v>
      </c>
      <c r="E44" s="545">
        <v>0</v>
      </c>
      <c r="F44" s="545">
        <v>1</v>
      </c>
      <c r="G44" s="545">
        <v>0</v>
      </c>
      <c r="H44" s="545">
        <v>0</v>
      </c>
      <c r="I44" s="545">
        <v>1</v>
      </c>
      <c r="J44" s="546">
        <v>3</v>
      </c>
      <c r="M44" s="540"/>
      <c r="N44" s="540"/>
    </row>
    <row r="45" spans="1:14" x14ac:dyDescent="0.2">
      <c r="A45" s="541">
        <v>3</v>
      </c>
      <c r="B45" s="542" t="s">
        <v>5</v>
      </c>
      <c r="C45" s="543">
        <v>4</v>
      </c>
      <c r="D45" s="544">
        <v>0</v>
      </c>
      <c r="E45" s="545">
        <v>0</v>
      </c>
      <c r="F45" s="545">
        <v>2</v>
      </c>
      <c r="G45" s="545">
        <v>0</v>
      </c>
      <c r="H45" s="545">
        <v>0</v>
      </c>
      <c r="I45" s="545">
        <v>2</v>
      </c>
      <c r="J45" s="546">
        <v>4</v>
      </c>
      <c r="M45" s="540"/>
      <c r="N45" s="540"/>
    </row>
    <row r="46" spans="1:14" x14ac:dyDescent="0.2">
      <c r="A46" s="541">
        <v>4</v>
      </c>
      <c r="B46" s="542" t="s">
        <v>6</v>
      </c>
      <c r="C46" s="543">
        <v>5</v>
      </c>
      <c r="D46" s="544">
        <v>0</v>
      </c>
      <c r="E46" s="545">
        <v>0</v>
      </c>
      <c r="F46" s="545">
        <v>5</v>
      </c>
      <c r="G46" s="545">
        <v>0</v>
      </c>
      <c r="H46" s="545">
        <v>0</v>
      </c>
      <c r="I46" s="545">
        <v>5</v>
      </c>
      <c r="J46" s="546">
        <v>5</v>
      </c>
      <c r="M46" s="540"/>
      <c r="N46" s="540"/>
    </row>
    <row r="47" spans="1:14" x14ac:dyDescent="0.2">
      <c r="A47" s="541">
        <v>5</v>
      </c>
      <c r="B47" s="542" t="s">
        <v>7</v>
      </c>
      <c r="C47" s="543">
        <v>0</v>
      </c>
      <c r="D47" s="544">
        <v>0</v>
      </c>
      <c r="E47" s="545">
        <v>0</v>
      </c>
      <c r="F47" s="545">
        <v>0</v>
      </c>
      <c r="G47" s="545">
        <v>0</v>
      </c>
      <c r="H47" s="545">
        <v>0</v>
      </c>
      <c r="I47" s="545">
        <v>0</v>
      </c>
      <c r="J47" s="546">
        <v>0</v>
      </c>
      <c r="M47" s="540"/>
      <c r="N47" s="540"/>
    </row>
    <row r="48" spans="1:14" ht="20.25" customHeight="1" x14ac:dyDescent="0.2">
      <c r="A48" s="541">
        <v>6</v>
      </c>
      <c r="B48" s="542" t="s">
        <v>8</v>
      </c>
      <c r="C48" s="543">
        <v>2</v>
      </c>
      <c r="D48" s="544">
        <v>0</v>
      </c>
      <c r="E48" s="545">
        <v>0</v>
      </c>
      <c r="F48" s="545">
        <v>0</v>
      </c>
      <c r="G48" s="545">
        <v>0</v>
      </c>
      <c r="H48" s="545">
        <v>0</v>
      </c>
      <c r="I48" s="545">
        <v>1</v>
      </c>
      <c r="J48" s="546">
        <v>1</v>
      </c>
      <c r="M48" s="540"/>
      <c r="N48" s="540"/>
    </row>
    <row r="49" spans="1:14" x14ac:dyDescent="0.2">
      <c r="A49" s="541">
        <v>7</v>
      </c>
      <c r="B49" s="542" t="s">
        <v>9</v>
      </c>
      <c r="C49" s="543">
        <v>0</v>
      </c>
      <c r="D49" s="544">
        <v>0</v>
      </c>
      <c r="E49" s="545">
        <v>0</v>
      </c>
      <c r="F49" s="545">
        <v>0</v>
      </c>
      <c r="G49" s="545">
        <v>0</v>
      </c>
      <c r="H49" s="545">
        <v>0</v>
      </c>
      <c r="I49" s="545">
        <v>0</v>
      </c>
      <c r="J49" s="546">
        <v>0</v>
      </c>
      <c r="M49" s="540"/>
      <c r="N49" s="540"/>
    </row>
    <row r="50" spans="1:14" x14ac:dyDescent="0.2">
      <c r="A50" s="541">
        <v>8</v>
      </c>
      <c r="B50" s="542" t="s">
        <v>10</v>
      </c>
      <c r="C50" s="543">
        <v>0</v>
      </c>
      <c r="D50" s="544">
        <v>0</v>
      </c>
      <c r="E50" s="545">
        <v>0</v>
      </c>
      <c r="F50" s="545">
        <v>0</v>
      </c>
      <c r="G50" s="545">
        <v>0</v>
      </c>
      <c r="H50" s="545">
        <v>0</v>
      </c>
      <c r="I50" s="545">
        <v>0</v>
      </c>
      <c r="J50" s="546">
        <v>0</v>
      </c>
      <c r="M50" s="540"/>
      <c r="N50" s="540"/>
    </row>
    <row r="51" spans="1:14" x14ac:dyDescent="0.2">
      <c r="A51" s="541">
        <v>9</v>
      </c>
      <c r="B51" s="542" t="s">
        <v>11</v>
      </c>
      <c r="C51" s="543">
        <v>1</v>
      </c>
      <c r="D51" s="544">
        <v>0</v>
      </c>
      <c r="E51" s="545">
        <v>0</v>
      </c>
      <c r="F51" s="545">
        <v>0</v>
      </c>
      <c r="G51" s="545">
        <v>1</v>
      </c>
      <c r="H51" s="545">
        <v>0</v>
      </c>
      <c r="I51" s="545">
        <v>1</v>
      </c>
      <c r="J51" s="546">
        <v>0</v>
      </c>
      <c r="M51" s="540"/>
      <c r="N51" s="540"/>
    </row>
    <row r="52" spans="1:14" x14ac:dyDescent="0.2">
      <c r="A52" s="541">
        <v>10</v>
      </c>
      <c r="B52" s="542" t="s">
        <v>12</v>
      </c>
      <c r="C52" s="543">
        <v>3</v>
      </c>
      <c r="D52" s="544">
        <v>0</v>
      </c>
      <c r="E52" s="545">
        <v>0</v>
      </c>
      <c r="F52" s="545">
        <v>3</v>
      </c>
      <c r="G52" s="545">
        <v>0</v>
      </c>
      <c r="H52" s="545">
        <v>0</v>
      </c>
      <c r="I52" s="545">
        <v>3</v>
      </c>
      <c r="J52" s="546">
        <v>3</v>
      </c>
      <c r="M52" s="540"/>
      <c r="N52" s="540"/>
    </row>
    <row r="53" spans="1:14" ht="20.25" customHeight="1" x14ac:dyDescent="0.2">
      <c r="A53" s="541">
        <v>11</v>
      </c>
      <c r="B53" s="542" t="s">
        <v>13</v>
      </c>
      <c r="C53" s="543">
        <v>9</v>
      </c>
      <c r="D53" s="544">
        <v>0</v>
      </c>
      <c r="E53" s="545">
        <v>0</v>
      </c>
      <c r="F53" s="545">
        <v>8</v>
      </c>
      <c r="G53" s="545">
        <v>0</v>
      </c>
      <c r="H53" s="545">
        <v>1</v>
      </c>
      <c r="I53" s="545">
        <v>9</v>
      </c>
      <c r="J53" s="546">
        <v>9</v>
      </c>
      <c r="M53" s="540"/>
      <c r="N53" s="540"/>
    </row>
    <row r="54" spans="1:14" x14ac:dyDescent="0.2">
      <c r="A54" s="541">
        <v>12</v>
      </c>
      <c r="B54" s="542" t="s">
        <v>14</v>
      </c>
      <c r="C54" s="543">
        <v>4</v>
      </c>
      <c r="D54" s="544">
        <v>0</v>
      </c>
      <c r="E54" s="545">
        <v>0</v>
      </c>
      <c r="F54" s="545">
        <v>0</v>
      </c>
      <c r="G54" s="545">
        <v>0</v>
      </c>
      <c r="H54" s="545">
        <v>0</v>
      </c>
      <c r="I54" s="545">
        <v>0</v>
      </c>
      <c r="J54" s="546">
        <v>4</v>
      </c>
      <c r="M54" s="540"/>
      <c r="N54" s="540"/>
    </row>
    <row r="55" spans="1:14" x14ac:dyDescent="0.2">
      <c r="A55" s="541">
        <v>13</v>
      </c>
      <c r="B55" s="542" t="s">
        <v>15</v>
      </c>
      <c r="C55" s="543">
        <v>1</v>
      </c>
      <c r="D55" s="544">
        <v>0</v>
      </c>
      <c r="E55" s="545">
        <v>0</v>
      </c>
      <c r="F55" s="545">
        <v>0</v>
      </c>
      <c r="G55" s="545">
        <v>0</v>
      </c>
      <c r="H55" s="545">
        <v>0</v>
      </c>
      <c r="I55" s="545">
        <v>0</v>
      </c>
      <c r="J55" s="546">
        <v>1</v>
      </c>
      <c r="M55" s="540"/>
      <c r="N55" s="540"/>
    </row>
    <row r="56" spans="1:14" x14ac:dyDescent="0.2">
      <c r="A56" s="541">
        <v>14</v>
      </c>
      <c r="B56" s="542" t="s">
        <v>16</v>
      </c>
      <c r="C56" s="543">
        <v>4</v>
      </c>
      <c r="D56" s="544">
        <v>0</v>
      </c>
      <c r="E56" s="545">
        <v>0</v>
      </c>
      <c r="F56" s="545">
        <v>0</v>
      </c>
      <c r="G56" s="545">
        <v>0</v>
      </c>
      <c r="H56" s="545">
        <v>0</v>
      </c>
      <c r="I56" s="545">
        <v>4</v>
      </c>
      <c r="J56" s="546">
        <v>6</v>
      </c>
      <c r="M56" s="540"/>
      <c r="N56" s="540"/>
    </row>
    <row r="57" spans="1:14" ht="29.25" thickBot="1" x14ac:dyDescent="0.25">
      <c r="A57" s="547">
        <v>15</v>
      </c>
      <c r="B57" s="548" t="s">
        <v>17</v>
      </c>
      <c r="C57" s="549">
        <v>2</v>
      </c>
      <c r="D57" s="550">
        <v>0</v>
      </c>
      <c r="E57" s="551">
        <v>0</v>
      </c>
      <c r="F57" s="551">
        <v>2</v>
      </c>
      <c r="G57" s="551">
        <v>0</v>
      </c>
      <c r="H57" s="551">
        <v>0</v>
      </c>
      <c r="I57" s="551">
        <v>2</v>
      </c>
      <c r="J57" s="552">
        <v>2</v>
      </c>
      <c r="M57" s="540"/>
      <c r="N57" s="540"/>
    </row>
    <row r="58" spans="1:14" s="558" customFormat="1" ht="19.5" customHeight="1" thickBot="1" x14ac:dyDescent="0.3">
      <c r="A58" s="553"/>
      <c r="B58" s="554" t="s">
        <v>175</v>
      </c>
      <c r="C58" s="565">
        <f>SUM(C43:C57)</f>
        <v>48</v>
      </c>
      <c r="D58" s="566">
        <f t="shared" ref="D58:J58" si="1">SUM(D43:D57)</f>
        <v>0</v>
      </c>
      <c r="E58" s="566">
        <f t="shared" si="1"/>
        <v>0</v>
      </c>
      <c r="F58" s="566">
        <f t="shared" si="1"/>
        <v>29</v>
      </c>
      <c r="G58" s="566">
        <f t="shared" si="1"/>
        <v>2</v>
      </c>
      <c r="H58" s="566">
        <f t="shared" si="1"/>
        <v>1</v>
      </c>
      <c r="I58" s="566">
        <f t="shared" si="1"/>
        <v>37</v>
      </c>
      <c r="J58" s="567">
        <f t="shared" si="1"/>
        <v>54</v>
      </c>
      <c r="M58" s="559"/>
    </row>
    <row r="59" spans="1:14" s="558" customFormat="1" ht="19.5" customHeight="1" thickBot="1" x14ac:dyDescent="0.3">
      <c r="A59" s="560"/>
      <c r="B59" s="561"/>
      <c r="C59" s="562"/>
      <c r="D59" s="563"/>
      <c r="E59" s="563"/>
      <c r="F59" s="563"/>
      <c r="G59" s="563"/>
      <c r="H59" s="563"/>
      <c r="I59" s="563"/>
      <c r="J59" s="564"/>
      <c r="M59" s="559"/>
    </row>
    <row r="60" spans="1:14" s="558" customFormat="1" ht="19.5" customHeight="1" thickBot="1" x14ac:dyDescent="0.3">
      <c r="A60" s="553"/>
      <c r="B60" s="554" t="s">
        <v>72</v>
      </c>
      <c r="C60" s="565">
        <v>35</v>
      </c>
      <c r="D60" s="566">
        <v>0</v>
      </c>
      <c r="E60" s="566">
        <v>0</v>
      </c>
      <c r="F60" s="566">
        <v>24</v>
      </c>
      <c r="G60" s="566">
        <v>2</v>
      </c>
      <c r="H60" s="566">
        <v>2</v>
      </c>
      <c r="I60" s="566">
        <v>28</v>
      </c>
      <c r="J60" s="567">
        <v>33</v>
      </c>
      <c r="M60" s="559"/>
    </row>
    <row r="61" spans="1:14" s="558" customFormat="1" ht="19.5" customHeight="1" thickBot="1" x14ac:dyDescent="0.3">
      <c r="A61" s="553"/>
      <c r="B61" s="554" t="s">
        <v>18</v>
      </c>
      <c r="C61" s="565">
        <v>51</v>
      </c>
      <c r="D61" s="566">
        <v>0</v>
      </c>
      <c r="E61" s="566">
        <v>0</v>
      </c>
      <c r="F61" s="566">
        <v>45</v>
      </c>
      <c r="G61" s="566">
        <v>3</v>
      </c>
      <c r="H61" s="566">
        <v>0</v>
      </c>
      <c r="I61" s="566">
        <v>48</v>
      </c>
      <c r="J61" s="567">
        <v>49</v>
      </c>
      <c r="M61" s="559"/>
    </row>
    <row r="62" spans="1:14" s="558" customFormat="1" ht="19.5" customHeight="1" thickBot="1" x14ac:dyDescent="0.3">
      <c r="A62" s="553"/>
      <c r="B62" s="554" t="s">
        <v>96</v>
      </c>
      <c r="C62" s="565">
        <v>44</v>
      </c>
      <c r="D62" s="566">
        <v>0</v>
      </c>
      <c r="E62" s="566">
        <v>0</v>
      </c>
      <c r="F62" s="566">
        <v>39</v>
      </c>
      <c r="G62" s="566">
        <v>0</v>
      </c>
      <c r="H62" s="566">
        <v>1</v>
      </c>
      <c r="I62" s="566">
        <v>40</v>
      </c>
      <c r="J62" s="567">
        <v>44</v>
      </c>
      <c r="M62" s="559"/>
    </row>
    <row r="63" spans="1:14" s="558" customFormat="1" ht="19.5" customHeight="1" thickBot="1" x14ac:dyDescent="0.3">
      <c r="A63" s="553"/>
      <c r="B63" s="554" t="s">
        <v>97</v>
      </c>
      <c r="C63" s="565">
        <v>25</v>
      </c>
      <c r="D63" s="566">
        <v>0</v>
      </c>
      <c r="E63" s="566">
        <v>0</v>
      </c>
      <c r="F63" s="566">
        <v>13</v>
      </c>
      <c r="G63" s="566">
        <v>0</v>
      </c>
      <c r="H63" s="566">
        <v>1</v>
      </c>
      <c r="I63" s="566">
        <v>14</v>
      </c>
      <c r="J63" s="567">
        <v>25</v>
      </c>
      <c r="M63" s="559"/>
    </row>
    <row r="64" spans="1:14" s="558" customFormat="1" ht="19.5" customHeight="1" thickBot="1" x14ac:dyDescent="0.3">
      <c r="A64" s="553"/>
      <c r="B64" s="554" t="s">
        <v>98</v>
      </c>
      <c r="C64" s="565">
        <v>24</v>
      </c>
      <c r="D64" s="566">
        <v>0</v>
      </c>
      <c r="E64" s="566">
        <v>0</v>
      </c>
      <c r="F64" s="566">
        <v>16</v>
      </c>
      <c r="G64" s="566">
        <v>0</v>
      </c>
      <c r="H64" s="566">
        <v>3</v>
      </c>
      <c r="I64" s="566">
        <v>19</v>
      </c>
      <c r="J64" s="567">
        <v>16</v>
      </c>
      <c r="M64" s="559"/>
    </row>
    <row r="65" spans="1:14" s="558" customFormat="1" ht="19.5" customHeight="1" thickBot="1" x14ac:dyDescent="0.3">
      <c r="A65" s="553"/>
      <c r="B65" s="554" t="s">
        <v>99</v>
      </c>
      <c r="C65" s="565">
        <v>30</v>
      </c>
      <c r="D65" s="566">
        <v>0</v>
      </c>
      <c r="E65" s="566">
        <v>2</v>
      </c>
      <c r="F65" s="566">
        <v>29</v>
      </c>
      <c r="G65" s="566">
        <v>0</v>
      </c>
      <c r="H65" s="566">
        <v>0</v>
      </c>
      <c r="I65" s="566">
        <v>31</v>
      </c>
      <c r="J65" s="567">
        <v>40</v>
      </c>
      <c r="M65" s="559"/>
    </row>
    <row r="66" spans="1:14" s="558" customFormat="1" ht="19.5" customHeight="1" thickBot="1" x14ac:dyDescent="0.3">
      <c r="A66" s="553"/>
      <c r="B66" s="554" t="s">
        <v>100</v>
      </c>
      <c r="C66" s="565">
        <v>26</v>
      </c>
      <c r="D66" s="566">
        <v>0</v>
      </c>
      <c r="E66" s="566">
        <v>1</v>
      </c>
      <c r="F66" s="566">
        <v>22</v>
      </c>
      <c r="G66" s="566">
        <v>0</v>
      </c>
      <c r="H66" s="566">
        <v>0</v>
      </c>
      <c r="I66" s="566">
        <v>23</v>
      </c>
      <c r="J66" s="567">
        <v>29</v>
      </c>
      <c r="M66" s="559"/>
    </row>
    <row r="67" spans="1:14" s="558" customFormat="1" ht="19.5" customHeight="1" thickBot="1" x14ac:dyDescent="0.3">
      <c r="A67" s="553"/>
      <c r="B67" s="554" t="s">
        <v>131</v>
      </c>
      <c r="C67" s="565">
        <v>26</v>
      </c>
      <c r="D67" s="566">
        <v>0</v>
      </c>
      <c r="E67" s="566">
        <v>0</v>
      </c>
      <c r="F67" s="566">
        <v>24</v>
      </c>
      <c r="G67" s="566">
        <v>1</v>
      </c>
      <c r="H67" s="566">
        <v>3</v>
      </c>
      <c r="I67" s="566">
        <v>28</v>
      </c>
      <c r="J67" s="567">
        <v>31</v>
      </c>
      <c r="M67" s="559"/>
    </row>
    <row r="72" spans="1:14" s="522" customFormat="1" ht="26.25" customHeight="1" thickBot="1" x14ac:dyDescent="0.3">
      <c r="A72" s="521" t="s">
        <v>187</v>
      </c>
    </row>
    <row r="73" spans="1:14" s="522" customFormat="1" ht="26.25" customHeight="1" thickBot="1" x14ac:dyDescent="0.3">
      <c r="A73" s="523"/>
      <c r="B73" s="524"/>
      <c r="C73" s="568"/>
      <c r="D73" s="596" t="s">
        <v>188</v>
      </c>
      <c r="E73" s="596"/>
      <c r="F73" s="596"/>
      <c r="G73" s="596"/>
      <c r="H73" s="596"/>
      <c r="I73" s="596"/>
      <c r="J73" s="526"/>
    </row>
    <row r="74" spans="1:14" s="522" customFormat="1" ht="65.25" customHeight="1" thickBot="1" x14ac:dyDescent="0.3">
      <c r="A74" s="527" t="s">
        <v>1</v>
      </c>
      <c r="B74" s="528" t="s">
        <v>2</v>
      </c>
      <c r="C74" s="527" t="s">
        <v>189</v>
      </c>
      <c r="D74" s="569" t="s">
        <v>190</v>
      </c>
      <c r="E74" s="569" t="s">
        <v>191</v>
      </c>
      <c r="F74" s="569" t="s">
        <v>192</v>
      </c>
      <c r="G74" s="569" t="s">
        <v>193</v>
      </c>
      <c r="H74" s="569" t="s">
        <v>194</v>
      </c>
      <c r="I74" s="528" t="s">
        <v>195</v>
      </c>
      <c r="J74" s="570" t="s">
        <v>196</v>
      </c>
    </row>
    <row r="75" spans="1:14" ht="15" customHeight="1" x14ac:dyDescent="0.2">
      <c r="A75" s="534">
        <v>1</v>
      </c>
      <c r="B75" s="535" t="s">
        <v>3</v>
      </c>
      <c r="C75" s="536">
        <v>0</v>
      </c>
      <c r="D75" s="537">
        <v>0</v>
      </c>
      <c r="E75" s="538">
        <v>0</v>
      </c>
      <c r="F75" s="538">
        <v>0</v>
      </c>
      <c r="G75" s="538">
        <v>0</v>
      </c>
      <c r="H75" s="538">
        <v>0</v>
      </c>
      <c r="I75" s="538">
        <v>0</v>
      </c>
      <c r="J75" s="539">
        <v>0</v>
      </c>
      <c r="M75" s="540"/>
      <c r="N75" s="540"/>
    </row>
    <row r="76" spans="1:14" ht="12.75" customHeight="1" x14ac:dyDescent="0.2">
      <c r="A76" s="541">
        <v>2</v>
      </c>
      <c r="B76" s="542" t="s">
        <v>4</v>
      </c>
      <c r="C76" s="543">
        <v>0</v>
      </c>
      <c r="D76" s="544">
        <v>0</v>
      </c>
      <c r="E76" s="545">
        <v>0</v>
      </c>
      <c r="F76" s="545">
        <v>0</v>
      </c>
      <c r="G76" s="545">
        <v>0</v>
      </c>
      <c r="H76" s="545">
        <v>0</v>
      </c>
      <c r="I76" s="545">
        <v>0</v>
      </c>
      <c r="J76" s="546">
        <v>0</v>
      </c>
      <c r="M76" s="540"/>
      <c r="N76" s="540"/>
    </row>
    <row r="77" spans="1:14" x14ac:dyDescent="0.2">
      <c r="A77" s="541">
        <v>3</v>
      </c>
      <c r="B77" s="542" t="s">
        <v>5</v>
      </c>
      <c r="C77" s="543">
        <v>2</v>
      </c>
      <c r="D77" s="544">
        <v>0</v>
      </c>
      <c r="E77" s="545">
        <v>0</v>
      </c>
      <c r="F77" s="545">
        <v>2</v>
      </c>
      <c r="G77" s="545">
        <v>0</v>
      </c>
      <c r="H77" s="545">
        <v>0</v>
      </c>
      <c r="I77" s="545">
        <v>2</v>
      </c>
      <c r="J77" s="546">
        <v>2</v>
      </c>
      <c r="M77" s="540"/>
      <c r="N77" s="540"/>
    </row>
    <row r="78" spans="1:14" x14ac:dyDescent="0.2">
      <c r="A78" s="541">
        <v>4</v>
      </c>
      <c r="B78" s="542" t="s">
        <v>6</v>
      </c>
      <c r="C78" s="543">
        <v>0</v>
      </c>
      <c r="D78" s="544">
        <v>0</v>
      </c>
      <c r="E78" s="545">
        <v>0</v>
      </c>
      <c r="F78" s="545">
        <v>0</v>
      </c>
      <c r="G78" s="545">
        <v>0</v>
      </c>
      <c r="H78" s="545">
        <v>0</v>
      </c>
      <c r="I78" s="545">
        <v>0</v>
      </c>
      <c r="J78" s="546">
        <v>0</v>
      </c>
      <c r="M78" s="540"/>
      <c r="N78" s="540"/>
    </row>
    <row r="79" spans="1:14" x14ac:dyDescent="0.2">
      <c r="A79" s="541">
        <v>5</v>
      </c>
      <c r="B79" s="542" t="s">
        <v>7</v>
      </c>
      <c r="C79" s="543">
        <v>0</v>
      </c>
      <c r="D79" s="544">
        <v>0</v>
      </c>
      <c r="E79" s="545">
        <v>0</v>
      </c>
      <c r="F79" s="545">
        <v>0</v>
      </c>
      <c r="G79" s="545">
        <v>0</v>
      </c>
      <c r="H79" s="545">
        <v>0</v>
      </c>
      <c r="I79" s="545">
        <v>0</v>
      </c>
      <c r="J79" s="546">
        <v>0</v>
      </c>
      <c r="M79" s="540"/>
      <c r="N79" s="540"/>
    </row>
    <row r="80" spans="1:14" ht="20.25" customHeight="1" x14ac:dyDescent="0.2">
      <c r="A80" s="541">
        <v>6</v>
      </c>
      <c r="B80" s="542" t="s">
        <v>8</v>
      </c>
      <c r="C80" s="543">
        <v>0</v>
      </c>
      <c r="D80" s="544">
        <v>0</v>
      </c>
      <c r="E80" s="545">
        <v>0</v>
      </c>
      <c r="F80" s="545">
        <v>0</v>
      </c>
      <c r="G80" s="545">
        <v>0</v>
      </c>
      <c r="H80" s="545">
        <v>0</v>
      </c>
      <c r="I80" s="545">
        <v>0</v>
      </c>
      <c r="J80" s="546">
        <v>0</v>
      </c>
      <c r="M80" s="540"/>
      <c r="N80" s="540"/>
    </row>
    <row r="81" spans="1:14" x14ac:dyDescent="0.2">
      <c r="A81" s="541">
        <v>7</v>
      </c>
      <c r="B81" s="542" t="s">
        <v>9</v>
      </c>
      <c r="C81" s="543">
        <v>0</v>
      </c>
      <c r="D81" s="544">
        <v>0</v>
      </c>
      <c r="E81" s="545">
        <v>0</v>
      </c>
      <c r="F81" s="545">
        <v>0</v>
      </c>
      <c r="G81" s="545">
        <v>0</v>
      </c>
      <c r="H81" s="545">
        <v>0</v>
      </c>
      <c r="I81" s="545">
        <v>0</v>
      </c>
      <c r="J81" s="546">
        <v>0</v>
      </c>
      <c r="M81" s="540"/>
      <c r="N81" s="540"/>
    </row>
    <row r="82" spans="1:14" x14ac:dyDescent="0.2">
      <c r="A82" s="541">
        <v>8</v>
      </c>
      <c r="B82" s="542" t="s">
        <v>10</v>
      </c>
      <c r="C82" s="543">
        <v>0</v>
      </c>
      <c r="D82" s="544">
        <v>0</v>
      </c>
      <c r="E82" s="545">
        <v>0</v>
      </c>
      <c r="F82" s="545">
        <v>0</v>
      </c>
      <c r="G82" s="545">
        <v>0</v>
      </c>
      <c r="H82" s="545">
        <v>0</v>
      </c>
      <c r="I82" s="545">
        <v>0</v>
      </c>
      <c r="J82" s="546">
        <v>0</v>
      </c>
      <c r="M82" s="540"/>
      <c r="N82" s="540"/>
    </row>
    <row r="83" spans="1:14" x14ac:dyDescent="0.2">
      <c r="A83" s="541">
        <v>9</v>
      </c>
      <c r="B83" s="542" t="s">
        <v>11</v>
      </c>
      <c r="C83" s="543">
        <v>0</v>
      </c>
      <c r="D83" s="544">
        <v>0</v>
      </c>
      <c r="E83" s="545">
        <v>0</v>
      </c>
      <c r="F83" s="545">
        <v>0</v>
      </c>
      <c r="G83" s="545">
        <v>0</v>
      </c>
      <c r="H83" s="545">
        <v>0</v>
      </c>
      <c r="I83" s="545">
        <v>0</v>
      </c>
      <c r="J83" s="546">
        <v>0</v>
      </c>
      <c r="M83" s="540"/>
      <c r="N83" s="540"/>
    </row>
    <row r="84" spans="1:14" x14ac:dyDescent="0.2">
      <c r="A84" s="541">
        <v>10</v>
      </c>
      <c r="B84" s="542" t="s">
        <v>12</v>
      </c>
      <c r="C84" s="543">
        <v>0</v>
      </c>
      <c r="D84" s="544">
        <v>0</v>
      </c>
      <c r="E84" s="545">
        <v>0</v>
      </c>
      <c r="F84" s="545">
        <v>0</v>
      </c>
      <c r="G84" s="545">
        <v>0</v>
      </c>
      <c r="H84" s="545">
        <v>0</v>
      </c>
      <c r="I84" s="545">
        <v>0</v>
      </c>
      <c r="J84" s="546">
        <v>0</v>
      </c>
      <c r="M84" s="540"/>
      <c r="N84" s="540"/>
    </row>
    <row r="85" spans="1:14" ht="20.25" customHeight="1" x14ac:dyDescent="0.2">
      <c r="A85" s="541">
        <v>11</v>
      </c>
      <c r="B85" s="542" t="s">
        <v>13</v>
      </c>
      <c r="C85" s="543">
        <v>1</v>
      </c>
      <c r="D85" s="544">
        <v>0</v>
      </c>
      <c r="E85" s="545">
        <v>0</v>
      </c>
      <c r="F85" s="545">
        <v>1</v>
      </c>
      <c r="G85" s="545">
        <v>0</v>
      </c>
      <c r="H85" s="545">
        <v>0</v>
      </c>
      <c r="I85" s="545">
        <v>1</v>
      </c>
      <c r="J85" s="546">
        <v>1</v>
      </c>
      <c r="M85" s="540"/>
      <c r="N85" s="540"/>
    </row>
    <row r="86" spans="1:14" x14ac:dyDescent="0.2">
      <c r="A86" s="541">
        <v>12</v>
      </c>
      <c r="B86" s="542" t="s">
        <v>14</v>
      </c>
      <c r="C86" s="543">
        <v>1</v>
      </c>
      <c r="D86" s="544">
        <v>0</v>
      </c>
      <c r="E86" s="545">
        <v>0</v>
      </c>
      <c r="F86" s="545">
        <v>0</v>
      </c>
      <c r="G86" s="545">
        <v>0</v>
      </c>
      <c r="H86" s="545">
        <v>0</v>
      </c>
      <c r="I86" s="545">
        <v>0</v>
      </c>
      <c r="J86" s="546">
        <v>1</v>
      </c>
      <c r="L86" s="518" t="s">
        <v>85</v>
      </c>
      <c r="M86" s="540"/>
      <c r="N86" s="540"/>
    </row>
    <row r="87" spans="1:14" x14ac:dyDescent="0.2">
      <c r="A87" s="541">
        <v>13</v>
      </c>
      <c r="B87" s="542" t="s">
        <v>15</v>
      </c>
      <c r="C87" s="543">
        <v>0</v>
      </c>
      <c r="D87" s="544">
        <v>0</v>
      </c>
      <c r="E87" s="545">
        <v>0</v>
      </c>
      <c r="F87" s="545">
        <v>0</v>
      </c>
      <c r="G87" s="545">
        <v>0</v>
      </c>
      <c r="H87" s="545">
        <v>0</v>
      </c>
      <c r="I87" s="545">
        <v>0</v>
      </c>
      <c r="J87" s="546">
        <v>0</v>
      </c>
      <c r="M87" s="540"/>
      <c r="N87" s="540"/>
    </row>
    <row r="88" spans="1:14" x14ac:dyDescent="0.2">
      <c r="A88" s="541">
        <v>14</v>
      </c>
      <c r="B88" s="542" t="s">
        <v>16</v>
      </c>
      <c r="C88" s="543">
        <v>0</v>
      </c>
      <c r="D88" s="544">
        <v>0</v>
      </c>
      <c r="E88" s="545">
        <v>0</v>
      </c>
      <c r="F88" s="545">
        <v>0</v>
      </c>
      <c r="G88" s="545">
        <v>0</v>
      </c>
      <c r="H88" s="545">
        <v>0</v>
      </c>
      <c r="I88" s="545">
        <v>0</v>
      </c>
      <c r="J88" s="546">
        <v>0</v>
      </c>
      <c r="M88" s="540"/>
      <c r="N88" s="540"/>
    </row>
    <row r="89" spans="1:14" ht="29.25" thickBot="1" x14ac:dyDescent="0.25">
      <c r="A89" s="547">
        <v>15</v>
      </c>
      <c r="B89" s="548" t="s">
        <v>17</v>
      </c>
      <c r="C89" s="549">
        <v>1</v>
      </c>
      <c r="D89" s="550">
        <v>0</v>
      </c>
      <c r="E89" s="551">
        <v>0</v>
      </c>
      <c r="F89" s="551">
        <v>1</v>
      </c>
      <c r="G89" s="551">
        <v>0</v>
      </c>
      <c r="H89" s="551">
        <v>0</v>
      </c>
      <c r="I89" s="551">
        <v>1</v>
      </c>
      <c r="J89" s="552">
        <v>1</v>
      </c>
      <c r="M89" s="540"/>
      <c r="N89" s="540"/>
    </row>
    <row r="90" spans="1:14" s="558" customFormat="1" ht="19.5" customHeight="1" thickBot="1" x14ac:dyDescent="0.3">
      <c r="A90" s="553"/>
      <c r="B90" s="554" t="s">
        <v>175</v>
      </c>
      <c r="C90" s="565">
        <f>SUM(C75:C89)</f>
        <v>5</v>
      </c>
      <c r="D90" s="566">
        <f t="shared" ref="D90:J90" si="2">SUM(D75:D89)</f>
        <v>0</v>
      </c>
      <c r="E90" s="566">
        <f t="shared" si="2"/>
        <v>0</v>
      </c>
      <c r="F90" s="566">
        <f t="shared" si="2"/>
        <v>4</v>
      </c>
      <c r="G90" s="566">
        <f t="shared" si="2"/>
        <v>0</v>
      </c>
      <c r="H90" s="566">
        <f t="shared" si="2"/>
        <v>0</v>
      </c>
      <c r="I90" s="566">
        <f t="shared" si="2"/>
        <v>4</v>
      </c>
      <c r="J90" s="567">
        <f t="shared" si="2"/>
        <v>5</v>
      </c>
      <c r="M90" s="559"/>
    </row>
    <row r="91" spans="1:14" s="558" customFormat="1" ht="19.5" customHeight="1" thickBot="1" x14ac:dyDescent="0.3">
      <c r="A91" s="560"/>
      <c r="B91" s="561"/>
      <c r="C91" s="562"/>
      <c r="D91" s="563"/>
      <c r="E91" s="563"/>
      <c r="F91" s="563"/>
      <c r="G91" s="563"/>
      <c r="H91" s="563"/>
      <c r="I91" s="563"/>
      <c r="J91" s="564"/>
      <c r="M91" s="559"/>
    </row>
    <row r="92" spans="1:14" s="558" customFormat="1" ht="19.5" customHeight="1" thickBot="1" x14ac:dyDescent="0.3">
      <c r="A92" s="553"/>
      <c r="B92" s="554" t="s">
        <v>72</v>
      </c>
      <c r="C92" s="565">
        <v>5</v>
      </c>
      <c r="D92" s="566">
        <v>0</v>
      </c>
      <c r="E92" s="566">
        <v>0</v>
      </c>
      <c r="F92" s="566">
        <v>3</v>
      </c>
      <c r="G92" s="566">
        <v>2</v>
      </c>
      <c r="H92" s="566">
        <v>0</v>
      </c>
      <c r="I92" s="566">
        <v>4</v>
      </c>
      <c r="J92" s="567">
        <v>5</v>
      </c>
      <c r="M92" s="559"/>
    </row>
    <row r="93" spans="1:14" s="558" customFormat="1" ht="19.5" customHeight="1" thickBot="1" x14ac:dyDescent="0.3">
      <c r="A93" s="553"/>
      <c r="B93" s="554" t="s">
        <v>18</v>
      </c>
      <c r="C93" s="565">
        <v>2</v>
      </c>
      <c r="D93" s="566">
        <v>0</v>
      </c>
      <c r="E93" s="566">
        <v>0</v>
      </c>
      <c r="F93" s="566">
        <v>2</v>
      </c>
      <c r="G93" s="566">
        <v>0</v>
      </c>
      <c r="H93" s="566">
        <v>0</v>
      </c>
      <c r="I93" s="566">
        <v>2</v>
      </c>
      <c r="J93" s="567">
        <v>0</v>
      </c>
      <c r="M93" s="559"/>
    </row>
    <row r="94" spans="1:14" s="558" customFormat="1" ht="19.5" customHeight="1" thickBot="1" x14ac:dyDescent="0.3">
      <c r="A94" s="553"/>
      <c r="B94" s="554" t="s">
        <v>96</v>
      </c>
      <c r="C94" s="565">
        <v>2</v>
      </c>
      <c r="D94" s="566">
        <v>0</v>
      </c>
      <c r="E94" s="566">
        <v>0</v>
      </c>
      <c r="F94" s="566">
        <v>1</v>
      </c>
      <c r="G94" s="566">
        <v>0</v>
      </c>
      <c r="H94" s="566">
        <v>0</v>
      </c>
      <c r="I94" s="566">
        <v>1</v>
      </c>
      <c r="J94" s="567">
        <v>1</v>
      </c>
      <c r="M94" s="559"/>
    </row>
    <row r="95" spans="1:14" s="558" customFormat="1" ht="19.5" customHeight="1" thickBot="1" x14ac:dyDescent="0.3">
      <c r="A95" s="553"/>
      <c r="B95" s="554" t="s">
        <v>97</v>
      </c>
      <c r="C95" s="565">
        <v>1</v>
      </c>
      <c r="D95" s="566">
        <v>0</v>
      </c>
      <c r="E95" s="566">
        <v>0</v>
      </c>
      <c r="F95" s="566">
        <v>0</v>
      </c>
      <c r="G95" s="566">
        <v>0</v>
      </c>
      <c r="H95" s="566">
        <v>0</v>
      </c>
      <c r="I95" s="566">
        <v>0</v>
      </c>
      <c r="J95" s="567">
        <v>1</v>
      </c>
      <c r="M95" s="559"/>
    </row>
    <row r="96" spans="1:14" s="558" customFormat="1" ht="19.5" customHeight="1" thickBot="1" x14ac:dyDescent="0.3">
      <c r="A96" s="553"/>
      <c r="B96" s="554" t="s">
        <v>98</v>
      </c>
      <c r="C96" s="565">
        <v>5</v>
      </c>
      <c r="D96" s="566">
        <v>0</v>
      </c>
      <c r="E96" s="566">
        <v>0</v>
      </c>
      <c r="F96" s="566">
        <v>5</v>
      </c>
      <c r="G96" s="566">
        <v>0</v>
      </c>
      <c r="H96" s="566">
        <v>0</v>
      </c>
      <c r="I96" s="566">
        <v>5</v>
      </c>
      <c r="J96" s="567">
        <v>7</v>
      </c>
      <c r="M96" s="559"/>
    </row>
    <row r="97" spans="1:13" s="558" customFormat="1" ht="19.5" customHeight="1" thickBot="1" x14ac:dyDescent="0.3">
      <c r="A97" s="553"/>
      <c r="B97" s="554" t="s">
        <v>99</v>
      </c>
      <c r="C97" s="565">
        <v>7</v>
      </c>
      <c r="D97" s="566">
        <v>0</v>
      </c>
      <c r="E97" s="566">
        <v>0</v>
      </c>
      <c r="F97" s="566">
        <v>4</v>
      </c>
      <c r="G97" s="566">
        <v>0</v>
      </c>
      <c r="H97" s="566">
        <v>0</v>
      </c>
      <c r="I97" s="566">
        <v>4</v>
      </c>
      <c r="J97" s="567">
        <v>9</v>
      </c>
      <c r="M97" s="559"/>
    </row>
    <row r="98" spans="1:13" s="558" customFormat="1" ht="19.5" customHeight="1" thickBot="1" x14ac:dyDescent="0.3">
      <c r="A98" s="553"/>
      <c r="B98" s="554" t="s">
        <v>100</v>
      </c>
      <c r="C98" s="565">
        <v>8</v>
      </c>
      <c r="D98" s="566">
        <v>0</v>
      </c>
      <c r="E98" s="566">
        <v>0</v>
      </c>
      <c r="F98" s="566">
        <v>8</v>
      </c>
      <c r="G98" s="566">
        <v>1</v>
      </c>
      <c r="H98" s="566">
        <v>0</v>
      </c>
      <c r="I98" s="566">
        <v>9</v>
      </c>
      <c r="J98" s="567">
        <v>10</v>
      </c>
      <c r="M98" s="559"/>
    </row>
    <row r="99" spans="1:13" s="558" customFormat="1" ht="19.5" customHeight="1" thickBot="1" x14ac:dyDescent="0.3">
      <c r="A99" s="553"/>
      <c r="B99" s="554" t="s">
        <v>131</v>
      </c>
      <c r="C99" s="565">
        <v>6</v>
      </c>
      <c r="D99" s="566">
        <v>0</v>
      </c>
      <c r="E99" s="566">
        <v>0</v>
      </c>
      <c r="F99" s="566">
        <v>8</v>
      </c>
      <c r="G99" s="566">
        <v>0</v>
      </c>
      <c r="H99" s="566">
        <v>0</v>
      </c>
      <c r="I99" s="566">
        <v>8</v>
      </c>
      <c r="J99" s="567">
        <v>14</v>
      </c>
      <c r="M99" s="559"/>
    </row>
  </sheetData>
  <mergeCells count="3">
    <mergeCell ref="D9:I9"/>
    <mergeCell ref="D41:I41"/>
    <mergeCell ref="D73:I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F37"/>
  <sheetViews>
    <sheetView workbookViewId="0">
      <selection activeCell="A41" sqref="A41"/>
    </sheetView>
  </sheetViews>
  <sheetFormatPr baseColWidth="10" defaultRowHeight="12.75" x14ac:dyDescent="0.2"/>
  <cols>
    <col min="1" max="1" width="25.7109375" style="293" customWidth="1"/>
    <col min="2" max="2" width="10.7109375" style="297" customWidth="1"/>
    <col min="3" max="18" width="8.7109375" style="298" customWidth="1"/>
    <col min="19" max="16384" width="11.42578125" style="293"/>
  </cols>
  <sheetData>
    <row r="1" spans="1:32" x14ac:dyDescent="0.2">
      <c r="A1" s="571" t="s">
        <v>211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</row>
    <row r="2" spans="1:32" x14ac:dyDescent="0.2">
      <c r="A2" s="572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T2" s="294"/>
    </row>
    <row r="3" spans="1:32" s="295" customFormat="1" ht="18" customHeight="1" x14ac:dyDescent="0.2">
      <c r="A3" s="574"/>
      <c r="B3" s="575" t="s">
        <v>40</v>
      </c>
      <c r="C3" s="576" t="s">
        <v>41</v>
      </c>
      <c r="D3" s="576" t="s">
        <v>42</v>
      </c>
      <c r="E3" s="576" t="s">
        <v>43</v>
      </c>
      <c r="F3" s="576" t="s">
        <v>44</v>
      </c>
      <c r="G3" s="576" t="s">
        <v>45</v>
      </c>
      <c r="H3" s="576" t="s">
        <v>46</v>
      </c>
      <c r="I3" s="576" t="s">
        <v>47</v>
      </c>
      <c r="J3" s="576" t="s">
        <v>48</v>
      </c>
      <c r="K3" s="576" t="s">
        <v>49</v>
      </c>
      <c r="L3" s="576" t="s">
        <v>50</v>
      </c>
      <c r="M3" s="576" t="s">
        <v>51</v>
      </c>
      <c r="N3" s="576" t="s">
        <v>80</v>
      </c>
      <c r="O3" s="576" t="s">
        <v>81</v>
      </c>
      <c r="P3" s="576" t="s">
        <v>82</v>
      </c>
      <c r="Q3" s="576" t="s">
        <v>83</v>
      </c>
      <c r="R3" s="576" t="s">
        <v>52</v>
      </c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t="18" customHeight="1" x14ac:dyDescent="0.2">
      <c r="A4" s="577" t="s">
        <v>53</v>
      </c>
      <c r="B4" s="578">
        <f>SUM(B5:B20)</f>
        <v>647779</v>
      </c>
      <c r="C4" s="579">
        <f>SUM(C5:C20)</f>
        <v>9845</v>
      </c>
      <c r="D4" s="579">
        <f>SUM(D5:D20)</f>
        <v>42409</v>
      </c>
      <c r="E4" s="579">
        <f t="shared" ref="E4:R4" si="0">SUM(E5:E20)</f>
        <v>46645</v>
      </c>
      <c r="F4" s="579">
        <f t="shared" si="0"/>
        <v>17238</v>
      </c>
      <c r="G4" s="579">
        <f t="shared" si="0"/>
        <v>11502</v>
      </c>
      <c r="H4" s="579">
        <f t="shared" si="0"/>
        <v>12563</v>
      </c>
      <c r="I4" s="579">
        <f t="shared" si="0"/>
        <v>46238</v>
      </c>
      <c r="J4" s="579">
        <f t="shared" si="0"/>
        <v>69990</v>
      </c>
      <c r="K4" s="579">
        <f t="shared" si="0"/>
        <v>121991</v>
      </c>
      <c r="L4" s="579">
        <f t="shared" si="0"/>
        <v>91073</v>
      </c>
      <c r="M4" s="579">
        <f t="shared" si="0"/>
        <v>110058</v>
      </c>
      <c r="N4" s="579">
        <f t="shared" si="0"/>
        <v>34307</v>
      </c>
      <c r="O4" s="579">
        <f t="shared" si="0"/>
        <v>12306</v>
      </c>
      <c r="P4" s="579">
        <f t="shared" si="0"/>
        <v>9672</v>
      </c>
      <c r="Q4" s="579">
        <f t="shared" si="0"/>
        <v>6879</v>
      </c>
      <c r="R4" s="579">
        <f t="shared" si="0"/>
        <v>5063</v>
      </c>
    </row>
    <row r="5" spans="1:32" s="296" customFormat="1" ht="18" customHeight="1" x14ac:dyDescent="0.2">
      <c r="A5" s="580" t="s">
        <v>54</v>
      </c>
      <c r="B5" s="581">
        <f>SUM(C5:R5)</f>
        <v>49860</v>
      </c>
      <c r="C5" s="582">
        <v>1014</v>
      </c>
      <c r="D5" s="582">
        <v>3579</v>
      </c>
      <c r="E5" s="582">
        <v>2692</v>
      </c>
      <c r="F5" s="582">
        <v>796</v>
      </c>
      <c r="G5" s="582">
        <v>560</v>
      </c>
      <c r="H5" s="582">
        <v>651</v>
      </c>
      <c r="I5" s="582">
        <v>3662</v>
      </c>
      <c r="J5" s="582">
        <v>7282</v>
      </c>
      <c r="K5" s="582">
        <v>13193</v>
      </c>
      <c r="L5" s="582">
        <v>6936</v>
      </c>
      <c r="M5" s="582">
        <v>6833</v>
      </c>
      <c r="N5" s="582">
        <v>1545</v>
      </c>
      <c r="O5" s="582">
        <v>426</v>
      </c>
      <c r="P5" s="582">
        <v>305</v>
      </c>
      <c r="Q5" s="582">
        <v>203</v>
      </c>
      <c r="R5" s="582">
        <v>183</v>
      </c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 s="296" customFormat="1" x14ac:dyDescent="0.2">
      <c r="A6" s="580" t="s">
        <v>55</v>
      </c>
      <c r="B6" s="581">
        <f t="shared" ref="B6:B20" si="1">SUM(C6:R6)</f>
        <v>54555</v>
      </c>
      <c r="C6" s="582">
        <v>994</v>
      </c>
      <c r="D6" s="582">
        <v>3176</v>
      </c>
      <c r="E6" s="582">
        <v>2337</v>
      </c>
      <c r="F6" s="582">
        <v>695</v>
      </c>
      <c r="G6" s="582">
        <v>445</v>
      </c>
      <c r="H6" s="582">
        <v>722</v>
      </c>
      <c r="I6" s="582">
        <v>5389</v>
      </c>
      <c r="J6" s="582">
        <v>10094</v>
      </c>
      <c r="K6" s="582">
        <v>14848</v>
      </c>
      <c r="L6" s="582">
        <v>6896</v>
      </c>
      <c r="M6" s="582">
        <v>6294</v>
      </c>
      <c r="N6" s="582">
        <v>1482</v>
      </c>
      <c r="O6" s="582">
        <v>414</v>
      </c>
      <c r="P6" s="582">
        <v>313</v>
      </c>
      <c r="Q6" s="582">
        <v>225</v>
      </c>
      <c r="R6" s="582">
        <v>231</v>
      </c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 s="296" customFormat="1" x14ac:dyDescent="0.2">
      <c r="A7" s="580" t="s">
        <v>56</v>
      </c>
      <c r="B7" s="581">
        <f t="shared" si="1"/>
        <v>39917</v>
      </c>
      <c r="C7" s="582">
        <v>839</v>
      </c>
      <c r="D7" s="582">
        <v>2477</v>
      </c>
      <c r="E7" s="582">
        <v>1518</v>
      </c>
      <c r="F7" s="582">
        <v>398</v>
      </c>
      <c r="G7" s="582">
        <v>301</v>
      </c>
      <c r="H7" s="582">
        <v>402</v>
      </c>
      <c r="I7" s="582">
        <v>3384</v>
      </c>
      <c r="J7" s="582">
        <v>7412</v>
      </c>
      <c r="K7" s="582">
        <v>11037</v>
      </c>
      <c r="L7" s="582">
        <v>4761</v>
      </c>
      <c r="M7" s="582">
        <v>4856</v>
      </c>
      <c r="N7" s="582">
        <v>1400</v>
      </c>
      <c r="O7" s="582">
        <v>404</v>
      </c>
      <c r="P7" s="582">
        <v>293</v>
      </c>
      <c r="Q7" s="582">
        <v>213</v>
      </c>
      <c r="R7" s="582">
        <v>222</v>
      </c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</row>
    <row r="8" spans="1:32" s="296" customFormat="1" x14ac:dyDescent="0.2">
      <c r="A8" s="580" t="s">
        <v>57</v>
      </c>
      <c r="B8" s="581">
        <f t="shared" si="1"/>
        <v>37165</v>
      </c>
      <c r="C8" s="582">
        <v>577</v>
      </c>
      <c r="D8" s="582">
        <v>1702</v>
      </c>
      <c r="E8" s="582">
        <v>1305</v>
      </c>
      <c r="F8" s="582">
        <v>423</v>
      </c>
      <c r="G8" s="582">
        <v>323</v>
      </c>
      <c r="H8" s="582">
        <v>450</v>
      </c>
      <c r="I8" s="582">
        <v>4220</v>
      </c>
      <c r="J8" s="582">
        <v>7392</v>
      </c>
      <c r="K8" s="582">
        <v>9231</v>
      </c>
      <c r="L8" s="582">
        <v>4557</v>
      </c>
      <c r="M8" s="582">
        <v>4506</v>
      </c>
      <c r="N8" s="582">
        <v>1338</v>
      </c>
      <c r="O8" s="582">
        <v>414</v>
      </c>
      <c r="P8" s="582">
        <v>306</v>
      </c>
      <c r="Q8" s="582">
        <v>207</v>
      </c>
      <c r="R8" s="582">
        <v>214</v>
      </c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</row>
    <row r="9" spans="1:32" s="296" customFormat="1" x14ac:dyDescent="0.2">
      <c r="A9" s="580" t="s">
        <v>58</v>
      </c>
      <c r="B9" s="581">
        <f t="shared" si="1"/>
        <v>56006</v>
      </c>
      <c r="C9" s="582">
        <v>730</v>
      </c>
      <c r="D9" s="582">
        <v>2319</v>
      </c>
      <c r="E9" s="582">
        <v>2025</v>
      </c>
      <c r="F9" s="582">
        <v>770</v>
      </c>
      <c r="G9" s="582">
        <v>574</v>
      </c>
      <c r="H9" s="582">
        <v>761</v>
      </c>
      <c r="I9" s="582">
        <v>5147</v>
      </c>
      <c r="J9" s="582">
        <v>9118</v>
      </c>
      <c r="K9" s="582">
        <v>11468</v>
      </c>
      <c r="L9" s="582">
        <v>6750</v>
      </c>
      <c r="M9" s="582">
        <v>9470</v>
      </c>
      <c r="N9" s="582">
        <v>3579</v>
      </c>
      <c r="O9" s="582">
        <v>1275</v>
      </c>
      <c r="P9" s="582">
        <v>842</v>
      </c>
      <c r="Q9" s="582">
        <v>634</v>
      </c>
      <c r="R9" s="582">
        <v>544</v>
      </c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</row>
    <row r="10" spans="1:32" s="296" customFormat="1" ht="18" customHeight="1" x14ac:dyDescent="0.2">
      <c r="A10" s="580" t="s">
        <v>59</v>
      </c>
      <c r="B10" s="581">
        <f t="shared" si="1"/>
        <v>32100</v>
      </c>
      <c r="C10" s="582">
        <v>430</v>
      </c>
      <c r="D10" s="582">
        <v>2158</v>
      </c>
      <c r="E10" s="582">
        <v>2681</v>
      </c>
      <c r="F10" s="582">
        <v>921</v>
      </c>
      <c r="G10" s="582">
        <v>600</v>
      </c>
      <c r="H10" s="582">
        <v>605</v>
      </c>
      <c r="I10" s="582">
        <v>1524</v>
      </c>
      <c r="J10" s="582">
        <v>2001</v>
      </c>
      <c r="K10" s="582">
        <v>4799</v>
      </c>
      <c r="L10" s="582">
        <v>4491</v>
      </c>
      <c r="M10" s="582">
        <v>6656</v>
      </c>
      <c r="N10" s="582">
        <v>2700</v>
      </c>
      <c r="O10" s="582">
        <v>973</v>
      </c>
      <c r="P10" s="582">
        <v>688</v>
      </c>
      <c r="Q10" s="582">
        <v>496</v>
      </c>
      <c r="R10" s="582">
        <v>377</v>
      </c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</row>
    <row r="11" spans="1:32" s="296" customFormat="1" x14ac:dyDescent="0.2">
      <c r="A11" s="580" t="s">
        <v>60</v>
      </c>
      <c r="B11" s="581">
        <f t="shared" si="1"/>
        <v>47948</v>
      </c>
      <c r="C11" s="582">
        <v>661</v>
      </c>
      <c r="D11" s="582">
        <v>3426</v>
      </c>
      <c r="E11" s="582">
        <v>4489</v>
      </c>
      <c r="F11" s="582">
        <v>1675</v>
      </c>
      <c r="G11" s="582">
        <v>1066</v>
      </c>
      <c r="H11" s="582">
        <v>1129</v>
      </c>
      <c r="I11" s="582">
        <v>2614</v>
      </c>
      <c r="J11" s="582">
        <v>2954</v>
      </c>
      <c r="K11" s="582">
        <v>6509</v>
      </c>
      <c r="L11" s="582">
        <v>6888</v>
      </c>
      <c r="M11" s="582">
        <v>9772</v>
      </c>
      <c r="N11" s="582">
        <v>3535</v>
      </c>
      <c r="O11" s="582">
        <v>1169</v>
      </c>
      <c r="P11" s="582">
        <v>864</v>
      </c>
      <c r="Q11" s="582">
        <v>669</v>
      </c>
      <c r="R11" s="582">
        <v>528</v>
      </c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</row>
    <row r="12" spans="1:32" s="296" customFormat="1" x14ac:dyDescent="0.2">
      <c r="A12" s="580" t="s">
        <v>61</v>
      </c>
      <c r="B12" s="581">
        <f t="shared" si="1"/>
        <v>50148</v>
      </c>
      <c r="C12" s="582">
        <v>654</v>
      </c>
      <c r="D12" s="582">
        <v>3509</v>
      </c>
      <c r="E12" s="582">
        <v>4471</v>
      </c>
      <c r="F12" s="582">
        <v>1650</v>
      </c>
      <c r="G12" s="582">
        <v>1093</v>
      </c>
      <c r="H12" s="582">
        <v>1149</v>
      </c>
      <c r="I12" s="582">
        <v>3965</v>
      </c>
      <c r="J12" s="582">
        <v>3950</v>
      </c>
      <c r="K12" s="582">
        <v>7274</v>
      </c>
      <c r="L12" s="582">
        <v>7562</v>
      </c>
      <c r="M12" s="582">
        <v>9103</v>
      </c>
      <c r="N12" s="582">
        <v>2785</v>
      </c>
      <c r="O12" s="582">
        <v>1083</v>
      </c>
      <c r="P12" s="582">
        <v>852</v>
      </c>
      <c r="Q12" s="582">
        <v>617</v>
      </c>
      <c r="R12" s="582">
        <v>431</v>
      </c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</row>
    <row r="13" spans="1:32" s="296" customFormat="1" x14ac:dyDescent="0.2">
      <c r="A13" s="580" t="s">
        <v>62</v>
      </c>
      <c r="B13" s="581">
        <f t="shared" si="1"/>
        <v>30473</v>
      </c>
      <c r="C13" s="582">
        <v>536</v>
      </c>
      <c r="D13" s="582">
        <v>2451</v>
      </c>
      <c r="E13" s="582">
        <v>2724</v>
      </c>
      <c r="F13" s="582">
        <v>936</v>
      </c>
      <c r="G13" s="582">
        <v>611</v>
      </c>
      <c r="H13" s="582">
        <v>616</v>
      </c>
      <c r="I13" s="582">
        <v>1762</v>
      </c>
      <c r="J13" s="582">
        <v>2584</v>
      </c>
      <c r="K13" s="582">
        <v>5598</v>
      </c>
      <c r="L13" s="582">
        <v>4629</v>
      </c>
      <c r="M13" s="582">
        <v>4853</v>
      </c>
      <c r="N13" s="582">
        <v>1387</v>
      </c>
      <c r="O13" s="582">
        <v>568</v>
      </c>
      <c r="P13" s="582">
        <v>504</v>
      </c>
      <c r="Q13" s="582">
        <v>436</v>
      </c>
      <c r="R13" s="582">
        <v>278</v>
      </c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</row>
    <row r="14" spans="1:32" s="296" customFormat="1" x14ac:dyDescent="0.2">
      <c r="A14" s="580" t="s">
        <v>63</v>
      </c>
      <c r="B14" s="581">
        <f t="shared" si="1"/>
        <v>27254</v>
      </c>
      <c r="C14" s="582">
        <v>395</v>
      </c>
      <c r="D14" s="582">
        <v>1857</v>
      </c>
      <c r="E14" s="582">
        <v>2335</v>
      </c>
      <c r="F14" s="582">
        <v>931</v>
      </c>
      <c r="G14" s="582">
        <v>645</v>
      </c>
      <c r="H14" s="582">
        <v>678</v>
      </c>
      <c r="I14" s="582">
        <v>1663</v>
      </c>
      <c r="J14" s="582">
        <v>1859</v>
      </c>
      <c r="K14" s="582">
        <v>4275</v>
      </c>
      <c r="L14" s="582">
        <v>4117</v>
      </c>
      <c r="M14" s="582">
        <v>5244</v>
      </c>
      <c r="N14" s="582">
        <v>1576</v>
      </c>
      <c r="O14" s="582">
        <v>625</v>
      </c>
      <c r="P14" s="582">
        <v>513</v>
      </c>
      <c r="Q14" s="582">
        <v>314</v>
      </c>
      <c r="R14" s="582">
        <v>227</v>
      </c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</row>
    <row r="15" spans="1:32" s="296" customFormat="1" ht="18" customHeight="1" x14ac:dyDescent="0.2">
      <c r="A15" s="580" t="s">
        <v>64</v>
      </c>
      <c r="B15" s="581">
        <f t="shared" si="1"/>
        <v>31684</v>
      </c>
      <c r="C15" s="582">
        <v>409</v>
      </c>
      <c r="D15" s="582">
        <v>2076</v>
      </c>
      <c r="E15" s="582">
        <v>2938</v>
      </c>
      <c r="F15" s="582">
        <v>1356</v>
      </c>
      <c r="G15" s="582">
        <v>903</v>
      </c>
      <c r="H15" s="582">
        <v>886</v>
      </c>
      <c r="I15" s="582">
        <v>1968</v>
      </c>
      <c r="J15" s="582">
        <v>2017</v>
      </c>
      <c r="K15" s="582">
        <v>4261</v>
      </c>
      <c r="L15" s="582">
        <v>4798</v>
      </c>
      <c r="M15" s="582">
        <v>5936</v>
      </c>
      <c r="N15" s="582">
        <v>2330</v>
      </c>
      <c r="O15" s="582">
        <v>828</v>
      </c>
      <c r="P15" s="582">
        <v>530</v>
      </c>
      <c r="Q15" s="582">
        <v>287</v>
      </c>
      <c r="R15" s="582">
        <v>161</v>
      </c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</row>
    <row r="16" spans="1:32" s="296" customFormat="1" x14ac:dyDescent="0.2">
      <c r="A16" s="580" t="s">
        <v>65</v>
      </c>
      <c r="B16" s="581">
        <f t="shared" si="1"/>
        <v>48789</v>
      </c>
      <c r="C16" s="582">
        <v>716</v>
      </c>
      <c r="D16" s="582">
        <v>3491</v>
      </c>
      <c r="E16" s="582">
        <v>4115</v>
      </c>
      <c r="F16" s="582">
        <v>1679</v>
      </c>
      <c r="G16" s="582">
        <v>1094</v>
      </c>
      <c r="H16" s="582">
        <v>1124</v>
      </c>
      <c r="I16" s="582">
        <v>2887</v>
      </c>
      <c r="J16" s="582">
        <v>3802</v>
      </c>
      <c r="K16" s="582">
        <v>8041</v>
      </c>
      <c r="L16" s="582">
        <v>6904</v>
      </c>
      <c r="M16" s="582">
        <v>9287</v>
      </c>
      <c r="N16" s="582">
        <v>2991</v>
      </c>
      <c r="O16" s="582">
        <v>991</v>
      </c>
      <c r="P16" s="582">
        <v>804</v>
      </c>
      <c r="Q16" s="582">
        <v>511</v>
      </c>
      <c r="R16" s="582">
        <v>352</v>
      </c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</row>
    <row r="17" spans="1:32" s="296" customFormat="1" x14ac:dyDescent="0.2">
      <c r="A17" s="580" t="s">
        <v>66</v>
      </c>
      <c r="B17" s="581">
        <f t="shared" si="1"/>
        <v>49242</v>
      </c>
      <c r="C17" s="582">
        <v>733</v>
      </c>
      <c r="D17" s="582">
        <v>3628</v>
      </c>
      <c r="E17" s="582">
        <v>4291</v>
      </c>
      <c r="F17" s="582">
        <v>1600</v>
      </c>
      <c r="G17" s="582">
        <v>994</v>
      </c>
      <c r="H17" s="582">
        <v>1053</v>
      </c>
      <c r="I17" s="582">
        <v>2465</v>
      </c>
      <c r="J17" s="582">
        <v>3231</v>
      </c>
      <c r="K17" s="582">
        <v>7663</v>
      </c>
      <c r="L17" s="582">
        <v>7778</v>
      </c>
      <c r="M17" s="582">
        <v>8806</v>
      </c>
      <c r="N17" s="582">
        <v>2620</v>
      </c>
      <c r="O17" s="582">
        <v>1389</v>
      </c>
      <c r="P17" s="582">
        <v>1449</v>
      </c>
      <c r="Q17" s="582">
        <v>981</v>
      </c>
      <c r="R17" s="582">
        <v>561</v>
      </c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</row>
    <row r="18" spans="1:32" s="296" customFormat="1" x14ac:dyDescent="0.2">
      <c r="A18" s="580" t="s">
        <v>67</v>
      </c>
      <c r="B18" s="581">
        <f t="shared" si="1"/>
        <v>49506</v>
      </c>
      <c r="C18" s="582">
        <v>606</v>
      </c>
      <c r="D18" s="582">
        <v>3383</v>
      </c>
      <c r="E18" s="582">
        <v>4480</v>
      </c>
      <c r="F18" s="582">
        <v>1683</v>
      </c>
      <c r="G18" s="582">
        <v>1082</v>
      </c>
      <c r="H18" s="582">
        <v>1163</v>
      </c>
      <c r="I18" s="582">
        <v>2651</v>
      </c>
      <c r="J18" s="582">
        <v>2940</v>
      </c>
      <c r="K18" s="582">
        <v>7013</v>
      </c>
      <c r="L18" s="582">
        <v>7558</v>
      </c>
      <c r="M18" s="582">
        <v>9860</v>
      </c>
      <c r="N18" s="582">
        <v>3226</v>
      </c>
      <c r="O18" s="582">
        <v>1255</v>
      </c>
      <c r="P18" s="582">
        <v>1084</v>
      </c>
      <c r="Q18" s="582">
        <v>881</v>
      </c>
      <c r="R18" s="582">
        <v>641</v>
      </c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</row>
    <row r="19" spans="1:32" s="296" customFormat="1" x14ac:dyDescent="0.2">
      <c r="A19" s="580" t="s">
        <v>68</v>
      </c>
      <c r="B19" s="581">
        <f t="shared" si="1"/>
        <v>37956</v>
      </c>
      <c r="C19" s="582">
        <v>528</v>
      </c>
      <c r="D19" s="582">
        <v>2957</v>
      </c>
      <c r="E19" s="582">
        <v>3950</v>
      </c>
      <c r="F19" s="582">
        <v>1640</v>
      </c>
      <c r="G19" s="582">
        <v>1154</v>
      </c>
      <c r="H19" s="582">
        <v>1124</v>
      </c>
      <c r="I19" s="582">
        <v>2518</v>
      </c>
      <c r="J19" s="582">
        <v>2623</v>
      </c>
      <c r="K19" s="582">
        <v>5486</v>
      </c>
      <c r="L19" s="582">
        <v>5420</v>
      </c>
      <c r="M19" s="582">
        <v>7750</v>
      </c>
      <c r="N19" s="582">
        <v>1726</v>
      </c>
      <c r="O19" s="582">
        <v>469</v>
      </c>
      <c r="P19" s="582">
        <v>316</v>
      </c>
      <c r="Q19" s="582">
        <v>190</v>
      </c>
      <c r="R19" s="582">
        <v>105</v>
      </c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</row>
    <row r="20" spans="1:32" s="296" customFormat="1" ht="18" customHeight="1" x14ac:dyDescent="0.2">
      <c r="A20" s="583" t="s">
        <v>69</v>
      </c>
      <c r="B20" s="584">
        <f t="shared" si="1"/>
        <v>5176</v>
      </c>
      <c r="C20" s="585">
        <v>23</v>
      </c>
      <c r="D20" s="585">
        <v>220</v>
      </c>
      <c r="E20" s="585">
        <v>294</v>
      </c>
      <c r="F20" s="585">
        <v>85</v>
      </c>
      <c r="G20" s="585">
        <v>57</v>
      </c>
      <c r="H20" s="585">
        <v>50</v>
      </c>
      <c r="I20" s="585">
        <v>419</v>
      </c>
      <c r="J20" s="585">
        <v>731</v>
      </c>
      <c r="K20" s="585">
        <v>1295</v>
      </c>
      <c r="L20" s="585">
        <v>1028</v>
      </c>
      <c r="M20" s="585">
        <v>832</v>
      </c>
      <c r="N20" s="585">
        <v>87</v>
      </c>
      <c r="O20" s="585">
        <v>23</v>
      </c>
      <c r="P20" s="585">
        <v>9</v>
      </c>
      <c r="Q20" s="585">
        <v>15</v>
      </c>
      <c r="R20" s="585">
        <v>8</v>
      </c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</row>
    <row r="21" spans="1:32" s="296" customFormat="1" x14ac:dyDescent="0.2">
      <c r="A21" s="586" t="s">
        <v>212</v>
      </c>
      <c r="B21" s="587"/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</row>
    <row r="22" spans="1:32" s="296" customFormat="1" x14ac:dyDescent="0.2">
      <c r="A22" s="586" t="s">
        <v>70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 s="293"/>
    </row>
    <row r="23" spans="1:32" s="296" customFormat="1" x14ac:dyDescent="0.2">
      <c r="A23" s="293"/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</row>
    <row r="24" spans="1:32" x14ac:dyDescent="0.2">
      <c r="A24" s="37"/>
    </row>
    <row r="37" spans="22:22" x14ac:dyDescent="0.2">
      <c r="V37" s="293" t="s">
        <v>85</v>
      </c>
    </row>
  </sheetData>
  <pageMargins left="0.78740157499999996" right="0.78740157499999996" top="0.984251969" bottom="0.984251969" header="0.5" footer="0.5"/>
  <pageSetup paperSize="9" scale="86" fitToWidth="0" fitToHeight="0" orientation="landscape" r:id="rId1"/>
  <headerFooter alignWithMargins="0">
    <oddFooter>&amp;RÅRSSTATISTIKK 2011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0"/>
  <sheetViews>
    <sheetView showGridLines="0" workbookViewId="0">
      <selection activeCell="K15" sqref="K15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4" width="8.7109375" style="1" customWidth="1"/>
    <col min="5" max="5" width="10.28515625" style="1" customWidth="1"/>
    <col min="6" max="6" width="13.85546875" style="1" customWidth="1"/>
    <col min="7" max="7" width="10.42578125" style="1" customWidth="1"/>
    <col min="8" max="8" width="11.42578125" style="1" customWidth="1"/>
    <col min="9" max="16384" width="11.42578125" style="1"/>
  </cols>
  <sheetData>
    <row r="1" spans="1:11" x14ac:dyDescent="0.2">
      <c r="A1" s="38" t="s">
        <v>88</v>
      </c>
      <c r="B1" s="39"/>
    </row>
    <row r="2" spans="1:11" x14ac:dyDescent="0.2">
      <c r="A2" s="2" t="s">
        <v>0</v>
      </c>
    </row>
    <row r="4" spans="1:11" x14ac:dyDescent="0.2">
      <c r="A4" s="4" t="str">
        <f>A13</f>
        <v>Tabell 2-B-1-C- Kommunale fritidsklubber og lignende for barn og ungdom under 14 år</v>
      </c>
    </row>
    <row r="5" spans="1:11" x14ac:dyDescent="0.2">
      <c r="A5" s="4" t="str">
        <f>A36</f>
        <v>Tabell 2-B-1-C2 - Kommunale fritidsklubber og lignende for barn og ungdom 14 - 18 år</v>
      </c>
    </row>
    <row r="6" spans="1:11" x14ac:dyDescent="0.2">
      <c r="A6" s="4" t="str">
        <f>A67</f>
        <v>Tabell 2-B-1-C3 - Ungdomssentre med høyere aldersgrense enn 18 år</v>
      </c>
    </row>
    <row r="7" spans="1:11" x14ac:dyDescent="0.2">
      <c r="A7" s="4" t="str">
        <f>A96</f>
        <v>Tabell 2-B-1-C4 - Ungdomstiltak rettet mot særskilte aktiviteter    *)</v>
      </c>
    </row>
    <row r="8" spans="1:11" x14ac:dyDescent="0.2">
      <c r="A8" s="4" t="str">
        <f>A125</f>
        <v>Tabell 2-B-1-C5 - Kommunalt støttede fritidstiltak for barn og ungdom opp til 18 år</v>
      </c>
    </row>
    <row r="9" spans="1:11" x14ac:dyDescent="0.2">
      <c r="A9" s="4"/>
    </row>
    <row r="10" spans="1:11" x14ac:dyDescent="0.2">
      <c r="A10" s="4"/>
    </row>
    <row r="12" spans="1:11" x14ac:dyDescent="0.2">
      <c r="A12" s="4"/>
    </row>
    <row r="13" spans="1:11" s="5" customFormat="1" ht="12.75" thickBot="1" x14ac:dyDescent="0.25">
      <c r="A13" s="44" t="s">
        <v>125</v>
      </c>
      <c r="J13" s="50"/>
      <c r="K13" s="51"/>
    </row>
    <row r="14" spans="1:11" s="5" customFormat="1" ht="36.75" thickBot="1" x14ac:dyDescent="0.25">
      <c r="A14" s="6" t="s">
        <v>1</v>
      </c>
      <c r="B14" s="7" t="s">
        <v>2</v>
      </c>
      <c r="C14" s="8" t="s">
        <v>126</v>
      </c>
      <c r="D14" s="8" t="s">
        <v>127</v>
      </c>
      <c r="E14" s="8" t="s">
        <v>128</v>
      </c>
      <c r="F14" s="8" t="s">
        <v>129</v>
      </c>
      <c r="G14" s="9" t="s">
        <v>130</v>
      </c>
      <c r="J14" s="51" t="s">
        <v>85</v>
      </c>
      <c r="K14" s="51"/>
    </row>
    <row r="15" spans="1:11" x14ac:dyDescent="0.2">
      <c r="A15" s="10">
        <v>1</v>
      </c>
      <c r="B15" s="11" t="s">
        <v>3</v>
      </c>
      <c r="C15" s="52">
        <v>2</v>
      </c>
      <c r="D15" s="53">
        <v>0</v>
      </c>
      <c r="E15" s="53">
        <v>5</v>
      </c>
      <c r="F15" s="53">
        <v>9</v>
      </c>
      <c r="G15" s="54">
        <v>325</v>
      </c>
      <c r="J15" s="55"/>
      <c r="K15" s="56"/>
    </row>
    <row r="16" spans="1:11" x14ac:dyDescent="0.2">
      <c r="A16" s="12">
        <v>2</v>
      </c>
      <c r="B16" s="13" t="s">
        <v>4</v>
      </c>
      <c r="C16" s="57">
        <v>5</v>
      </c>
      <c r="D16" s="191">
        <v>3</v>
      </c>
      <c r="E16" s="191">
        <v>2.2000000000000002</v>
      </c>
      <c r="F16" s="191">
        <v>2.2000000000000002</v>
      </c>
      <c r="G16" s="59">
        <v>751</v>
      </c>
      <c r="J16" s="55"/>
      <c r="K16" s="56"/>
    </row>
    <row r="17" spans="1:11" x14ac:dyDescent="0.2">
      <c r="A17" s="12">
        <v>3</v>
      </c>
      <c r="B17" s="13" t="s">
        <v>5</v>
      </c>
      <c r="C17" s="57">
        <v>1</v>
      </c>
      <c r="D17" s="191">
        <v>0</v>
      </c>
      <c r="E17" s="191">
        <v>2</v>
      </c>
      <c r="F17" s="191">
        <v>4</v>
      </c>
      <c r="G17" s="59">
        <v>58</v>
      </c>
      <c r="J17" s="55"/>
      <c r="K17" s="56"/>
    </row>
    <row r="18" spans="1:11" x14ac:dyDescent="0.2">
      <c r="A18" s="12">
        <v>4</v>
      </c>
      <c r="B18" s="13" t="s">
        <v>6</v>
      </c>
      <c r="C18" s="57">
        <v>2</v>
      </c>
      <c r="D18" s="191">
        <v>2</v>
      </c>
      <c r="E18" s="191">
        <v>1.5</v>
      </c>
      <c r="F18" s="191">
        <v>0</v>
      </c>
      <c r="G18" s="59">
        <v>379</v>
      </c>
      <c r="J18" s="55"/>
      <c r="K18" s="56"/>
    </row>
    <row r="19" spans="1:11" x14ac:dyDescent="0.2">
      <c r="A19" s="12">
        <v>5</v>
      </c>
      <c r="B19" s="13" t="s">
        <v>7</v>
      </c>
      <c r="C19" s="57">
        <v>4</v>
      </c>
      <c r="D19" s="191">
        <v>6</v>
      </c>
      <c r="E19" s="191">
        <v>6</v>
      </c>
      <c r="F19" s="191">
        <v>0</v>
      </c>
      <c r="G19" s="59">
        <v>6914</v>
      </c>
      <c r="J19" s="55"/>
      <c r="K19" s="56"/>
    </row>
    <row r="20" spans="1:11" x14ac:dyDescent="0.2">
      <c r="A20" s="12">
        <v>6</v>
      </c>
      <c r="B20" s="13" t="s">
        <v>8</v>
      </c>
      <c r="C20" s="57">
        <v>1</v>
      </c>
      <c r="D20" s="191">
        <v>0</v>
      </c>
      <c r="E20" s="191">
        <v>1</v>
      </c>
      <c r="F20" s="191">
        <v>0</v>
      </c>
      <c r="G20" s="59">
        <v>60</v>
      </c>
      <c r="J20" s="55"/>
      <c r="K20" s="56"/>
    </row>
    <row r="21" spans="1:11" x14ac:dyDescent="0.2">
      <c r="A21" s="12">
        <v>7</v>
      </c>
      <c r="B21" s="13" t="s">
        <v>9</v>
      </c>
      <c r="C21" s="57">
        <v>1</v>
      </c>
      <c r="D21" s="191">
        <v>0</v>
      </c>
      <c r="E21" s="191">
        <v>3</v>
      </c>
      <c r="F21" s="191">
        <v>0</v>
      </c>
      <c r="G21" s="59">
        <v>35</v>
      </c>
      <c r="J21" s="55"/>
      <c r="K21" s="56"/>
    </row>
    <row r="22" spans="1:11" x14ac:dyDescent="0.2">
      <c r="A22" s="12">
        <v>8</v>
      </c>
      <c r="B22" s="13" t="s">
        <v>10</v>
      </c>
      <c r="C22" s="57">
        <v>3</v>
      </c>
      <c r="D22" s="191">
        <v>1</v>
      </c>
      <c r="E22" s="191">
        <v>4</v>
      </c>
      <c r="F22" s="191">
        <v>5.333333333333333</v>
      </c>
      <c r="G22" s="59">
        <v>2400</v>
      </c>
      <c r="J22" s="56"/>
      <c r="K22" s="56"/>
    </row>
    <row r="23" spans="1:11" x14ac:dyDescent="0.2">
      <c r="A23" s="12">
        <v>9</v>
      </c>
      <c r="B23" s="13" t="s">
        <v>11</v>
      </c>
      <c r="C23" s="57">
        <v>7</v>
      </c>
      <c r="D23" s="191">
        <v>0</v>
      </c>
      <c r="E23" s="191">
        <v>2.5714285714285716</v>
      </c>
      <c r="F23" s="191">
        <v>1.4285714285714286</v>
      </c>
      <c r="G23" s="59">
        <v>806</v>
      </c>
      <c r="J23" s="55"/>
      <c r="K23" s="56"/>
    </row>
    <row r="24" spans="1:11" x14ac:dyDescent="0.2">
      <c r="A24" s="12">
        <v>10</v>
      </c>
      <c r="B24" s="13" t="s">
        <v>12</v>
      </c>
      <c r="C24" s="57">
        <v>4</v>
      </c>
      <c r="D24" s="191">
        <v>3</v>
      </c>
      <c r="E24" s="191">
        <v>1</v>
      </c>
      <c r="F24" s="191">
        <v>2.25</v>
      </c>
      <c r="G24" s="59">
        <v>334</v>
      </c>
      <c r="J24" s="55"/>
      <c r="K24" s="56"/>
    </row>
    <row r="25" spans="1:11" x14ac:dyDescent="0.2">
      <c r="A25" s="12">
        <v>11</v>
      </c>
      <c r="B25" s="13" t="s">
        <v>13</v>
      </c>
      <c r="C25" s="57">
        <v>6</v>
      </c>
      <c r="D25" s="191">
        <v>0</v>
      </c>
      <c r="E25" s="191">
        <v>1.3333333333333333</v>
      </c>
      <c r="F25" s="191">
        <v>0</v>
      </c>
      <c r="G25" s="59">
        <v>183</v>
      </c>
      <c r="J25" s="55"/>
      <c r="K25" s="56"/>
    </row>
    <row r="26" spans="1:11" x14ac:dyDescent="0.2">
      <c r="A26" s="12">
        <v>12</v>
      </c>
      <c r="B26" s="13" t="s">
        <v>14</v>
      </c>
      <c r="C26" s="57">
        <v>5</v>
      </c>
      <c r="D26" s="191">
        <v>2</v>
      </c>
      <c r="E26" s="191">
        <v>2.8</v>
      </c>
      <c r="F26" s="191">
        <v>1.2</v>
      </c>
      <c r="G26" s="59">
        <v>891</v>
      </c>
      <c r="J26" s="55" t="s">
        <v>85</v>
      </c>
      <c r="K26" s="56"/>
    </row>
    <row r="27" spans="1:11" x14ac:dyDescent="0.2">
      <c r="A27" s="12">
        <v>13</v>
      </c>
      <c r="B27" s="13" t="s">
        <v>15</v>
      </c>
      <c r="C27" s="57">
        <v>3</v>
      </c>
      <c r="D27" s="191">
        <v>1</v>
      </c>
      <c r="E27" s="191">
        <v>1.3333333333333333</v>
      </c>
      <c r="F27" s="191">
        <v>0</v>
      </c>
      <c r="G27" s="59">
        <v>177</v>
      </c>
      <c r="J27" s="55"/>
      <c r="K27" s="56"/>
    </row>
    <row r="28" spans="1:11" x14ac:dyDescent="0.2">
      <c r="A28" s="12">
        <v>14</v>
      </c>
      <c r="B28" s="13" t="s">
        <v>16</v>
      </c>
      <c r="C28" s="57">
        <v>3</v>
      </c>
      <c r="D28" s="191">
        <v>0</v>
      </c>
      <c r="E28" s="191">
        <v>0.75</v>
      </c>
      <c r="F28" s="191">
        <v>0</v>
      </c>
      <c r="G28" s="59">
        <v>210</v>
      </c>
      <c r="J28" s="55"/>
      <c r="K28" s="56"/>
    </row>
    <row r="29" spans="1:11" ht="12.75" thickBot="1" x14ac:dyDescent="0.25">
      <c r="A29" s="14">
        <v>15</v>
      </c>
      <c r="B29" s="15" t="s">
        <v>17</v>
      </c>
      <c r="C29" s="60">
        <v>4</v>
      </c>
      <c r="D29" s="192">
        <v>3</v>
      </c>
      <c r="E29" s="192">
        <v>1.75</v>
      </c>
      <c r="F29" s="192">
        <v>0</v>
      </c>
      <c r="G29" s="62">
        <v>455</v>
      </c>
      <c r="J29" s="55"/>
      <c r="K29" s="56"/>
    </row>
    <row r="30" spans="1:11" s="17" customFormat="1" x14ac:dyDescent="0.2">
      <c r="A30" s="71"/>
      <c r="B30" s="72" t="s">
        <v>175</v>
      </c>
      <c r="C30" s="53">
        <f>SUM(C15:C29)</f>
        <v>51</v>
      </c>
      <c r="D30" s="53">
        <f>SUM(D15:D29)</f>
        <v>21</v>
      </c>
      <c r="E30" s="53">
        <f>SUM(E15:E29)</f>
        <v>36.238095238095241</v>
      </c>
      <c r="F30" s="53">
        <f>SUM(F15:F29)</f>
        <v>25.411904761904758</v>
      </c>
      <c r="G30" s="54">
        <f>SUM(G15:G29)</f>
        <v>13978</v>
      </c>
      <c r="J30" s="66"/>
      <c r="K30" s="67"/>
    </row>
    <row r="31" spans="1:11" s="188" customFormat="1" x14ac:dyDescent="0.2">
      <c r="A31" s="257"/>
      <c r="B31" s="258" t="s">
        <v>87</v>
      </c>
      <c r="C31" s="259">
        <v>49</v>
      </c>
      <c r="D31" s="259">
        <v>19</v>
      </c>
      <c r="E31" s="259">
        <v>39.450000000000003</v>
      </c>
      <c r="F31" s="259">
        <v>23.4</v>
      </c>
      <c r="G31" s="260">
        <v>4829</v>
      </c>
      <c r="J31" s="55"/>
      <c r="K31" s="56"/>
    </row>
    <row r="32" spans="1:11" s="17" customFormat="1" x14ac:dyDescent="0.2">
      <c r="A32" s="77"/>
      <c r="B32" s="78" t="s">
        <v>84</v>
      </c>
      <c r="C32" s="58">
        <v>53</v>
      </c>
      <c r="D32" s="58">
        <v>12</v>
      </c>
      <c r="E32" s="58">
        <v>36.135897435897434</v>
      </c>
      <c r="F32" s="58">
        <v>41.682051282051283</v>
      </c>
      <c r="G32" s="59">
        <v>4143</v>
      </c>
      <c r="J32" s="66"/>
      <c r="K32" s="67"/>
    </row>
    <row r="33" spans="1:11" s="17" customFormat="1" ht="12.75" thickBot="1" x14ac:dyDescent="0.25">
      <c r="A33" s="79"/>
      <c r="B33" s="80" t="s">
        <v>72</v>
      </c>
      <c r="C33" s="61">
        <v>48</v>
      </c>
      <c r="D33" s="61">
        <v>14</v>
      </c>
      <c r="E33" s="61">
        <v>34.297619047619051</v>
      </c>
      <c r="F33" s="61">
        <v>50.964285714285715</v>
      </c>
      <c r="G33" s="62">
        <v>3539</v>
      </c>
      <c r="J33" s="66"/>
      <c r="K33" s="67"/>
    </row>
    <row r="36" spans="1:11" s="5" customFormat="1" ht="12.75" thickBot="1" x14ac:dyDescent="0.25">
      <c r="A36" s="44" t="s">
        <v>132</v>
      </c>
    </row>
    <row r="37" spans="1:11" s="5" customFormat="1" ht="36.75" thickBot="1" x14ac:dyDescent="0.25">
      <c r="A37" s="6" t="s">
        <v>1</v>
      </c>
      <c r="B37" s="7" t="s">
        <v>2</v>
      </c>
      <c r="C37" s="8" t="s">
        <v>126</v>
      </c>
      <c r="D37" s="8" t="s">
        <v>127</v>
      </c>
      <c r="E37" s="8" t="s">
        <v>128</v>
      </c>
      <c r="F37" s="8" t="s">
        <v>129</v>
      </c>
      <c r="G37" s="9" t="s">
        <v>130</v>
      </c>
    </row>
    <row r="38" spans="1:11" x14ac:dyDescent="0.2">
      <c r="A38" s="10">
        <v>1</v>
      </c>
      <c r="B38" s="11" t="s">
        <v>3</v>
      </c>
      <c r="C38" s="52">
        <v>1</v>
      </c>
      <c r="D38" s="53">
        <v>1</v>
      </c>
      <c r="E38" s="53">
        <v>5</v>
      </c>
      <c r="F38" s="53">
        <v>6</v>
      </c>
      <c r="G38" s="54">
        <v>190</v>
      </c>
    </row>
    <row r="39" spans="1:11" x14ac:dyDescent="0.2">
      <c r="A39" s="12">
        <v>2</v>
      </c>
      <c r="B39" s="13" t="s">
        <v>4</v>
      </c>
      <c r="C39" s="57">
        <v>3</v>
      </c>
      <c r="D39" s="191">
        <v>2</v>
      </c>
      <c r="E39" s="191">
        <v>4</v>
      </c>
      <c r="F39" s="191">
        <v>9</v>
      </c>
      <c r="G39" s="59">
        <v>880</v>
      </c>
    </row>
    <row r="40" spans="1:11" x14ac:dyDescent="0.2">
      <c r="A40" s="12">
        <v>3</v>
      </c>
      <c r="B40" s="13" t="s">
        <v>5</v>
      </c>
      <c r="C40" s="57">
        <v>1</v>
      </c>
      <c r="D40" s="191">
        <v>1</v>
      </c>
      <c r="E40" s="191">
        <v>2</v>
      </c>
      <c r="F40" s="191">
        <v>5</v>
      </c>
      <c r="G40" s="59">
        <v>65</v>
      </c>
    </row>
    <row r="41" spans="1:11" x14ac:dyDescent="0.2">
      <c r="A41" s="12">
        <v>4</v>
      </c>
      <c r="B41" s="13" t="s">
        <v>6</v>
      </c>
      <c r="C41" s="57">
        <v>2</v>
      </c>
      <c r="D41" s="191">
        <v>2</v>
      </c>
      <c r="E41" s="191">
        <v>3.5</v>
      </c>
      <c r="F41" s="191">
        <v>0</v>
      </c>
      <c r="G41" s="59">
        <v>388</v>
      </c>
    </row>
    <row r="42" spans="1:11" x14ac:dyDescent="0.2">
      <c r="A42" s="12">
        <v>5</v>
      </c>
      <c r="B42" s="13" t="s">
        <v>7</v>
      </c>
      <c r="C42" s="57">
        <v>2</v>
      </c>
      <c r="D42" s="191">
        <v>2</v>
      </c>
      <c r="E42" s="191">
        <v>3</v>
      </c>
      <c r="F42" s="191">
        <v>0</v>
      </c>
      <c r="G42" s="59">
        <v>6951</v>
      </c>
    </row>
    <row r="43" spans="1:11" x14ac:dyDescent="0.2">
      <c r="A43" s="12">
        <v>6</v>
      </c>
      <c r="B43" s="13" t="s">
        <v>8</v>
      </c>
      <c r="C43" s="57">
        <v>3</v>
      </c>
      <c r="D43" s="191">
        <v>2</v>
      </c>
      <c r="E43" s="191">
        <v>7.666666666666667</v>
      </c>
      <c r="F43" s="191">
        <v>7.333333333333333</v>
      </c>
      <c r="G43" s="59">
        <v>70</v>
      </c>
    </row>
    <row r="44" spans="1:11" x14ac:dyDescent="0.2">
      <c r="A44" s="12">
        <v>7</v>
      </c>
      <c r="B44" s="13" t="s">
        <v>9</v>
      </c>
      <c r="C44" s="57">
        <v>1</v>
      </c>
      <c r="D44" s="191">
        <v>1</v>
      </c>
      <c r="E44" s="191">
        <v>4</v>
      </c>
      <c r="F44" s="191">
        <v>18</v>
      </c>
      <c r="G44" s="59">
        <v>60</v>
      </c>
    </row>
    <row r="45" spans="1:11" x14ac:dyDescent="0.2">
      <c r="A45" s="12">
        <v>8</v>
      </c>
      <c r="B45" s="13" t="s">
        <v>10</v>
      </c>
      <c r="C45" s="57">
        <v>1</v>
      </c>
      <c r="D45" s="191">
        <v>0</v>
      </c>
      <c r="E45" s="191">
        <v>9</v>
      </c>
      <c r="F45" s="191">
        <v>10</v>
      </c>
      <c r="G45" s="59">
        <v>2400</v>
      </c>
    </row>
    <row r="46" spans="1:11" x14ac:dyDescent="0.2">
      <c r="A46" s="12">
        <v>9</v>
      </c>
      <c r="B46" s="13" t="s">
        <v>11</v>
      </c>
      <c r="C46" s="57">
        <v>7</v>
      </c>
      <c r="D46" s="191">
        <v>3</v>
      </c>
      <c r="E46" s="191">
        <v>2.8571428571428572</v>
      </c>
      <c r="F46" s="191">
        <v>10.285714285714286</v>
      </c>
      <c r="G46" s="59">
        <v>1300</v>
      </c>
    </row>
    <row r="47" spans="1:11" x14ac:dyDescent="0.2">
      <c r="A47" s="12">
        <v>10</v>
      </c>
      <c r="B47" s="13" t="s">
        <v>12</v>
      </c>
      <c r="C47" s="57">
        <v>4</v>
      </c>
      <c r="D47" s="191">
        <v>3</v>
      </c>
      <c r="E47" s="191">
        <v>1.25</v>
      </c>
      <c r="F47" s="191">
        <v>11</v>
      </c>
      <c r="G47" s="59">
        <v>318</v>
      </c>
    </row>
    <row r="48" spans="1:11" x14ac:dyDescent="0.2">
      <c r="A48" s="12">
        <v>11</v>
      </c>
      <c r="B48" s="13" t="s">
        <v>13</v>
      </c>
      <c r="C48" s="57">
        <v>3</v>
      </c>
      <c r="D48" s="191">
        <v>0</v>
      </c>
      <c r="E48" s="191">
        <v>3</v>
      </c>
      <c r="F48" s="191">
        <v>0</v>
      </c>
      <c r="G48" s="59">
        <v>224</v>
      </c>
      <c r="I48" s="1" t="s">
        <v>85</v>
      </c>
    </row>
    <row r="49" spans="1:7" x14ac:dyDescent="0.2">
      <c r="A49" s="12">
        <v>12</v>
      </c>
      <c r="B49" s="13" t="s">
        <v>14</v>
      </c>
      <c r="C49" s="57">
        <v>5</v>
      </c>
      <c r="D49" s="191">
        <v>5</v>
      </c>
      <c r="E49" s="191">
        <v>3</v>
      </c>
      <c r="F49" s="191">
        <v>12.2</v>
      </c>
      <c r="G49" s="59">
        <v>922</v>
      </c>
    </row>
    <row r="50" spans="1:7" x14ac:dyDescent="0.2">
      <c r="A50" s="12">
        <v>13</v>
      </c>
      <c r="B50" s="13" t="s">
        <v>15</v>
      </c>
      <c r="C50" s="57">
        <v>5</v>
      </c>
      <c r="D50" s="191">
        <v>3</v>
      </c>
      <c r="E50" s="191">
        <v>2.2000000000000002</v>
      </c>
      <c r="F50" s="191">
        <v>2.2000000000000002</v>
      </c>
      <c r="G50" s="59">
        <v>142</v>
      </c>
    </row>
    <row r="51" spans="1:7" x14ac:dyDescent="0.2">
      <c r="A51" s="12">
        <v>14</v>
      </c>
      <c r="B51" s="13" t="s">
        <v>16</v>
      </c>
      <c r="C51" s="57">
        <v>1</v>
      </c>
      <c r="D51" s="191">
        <v>0</v>
      </c>
      <c r="E51" s="191">
        <v>4</v>
      </c>
      <c r="F51" s="191">
        <v>25</v>
      </c>
      <c r="G51" s="59">
        <v>120</v>
      </c>
    </row>
    <row r="52" spans="1:7" ht="12.75" thickBot="1" x14ac:dyDescent="0.25">
      <c r="A52" s="14">
        <v>15</v>
      </c>
      <c r="B52" s="15" t="s">
        <v>17</v>
      </c>
      <c r="C52" s="60">
        <v>4</v>
      </c>
      <c r="D52" s="192">
        <v>3</v>
      </c>
      <c r="E52" s="192">
        <v>2.5</v>
      </c>
      <c r="F52" s="192">
        <v>4</v>
      </c>
      <c r="G52" s="62">
        <v>795</v>
      </c>
    </row>
    <row r="53" spans="1:7" s="17" customFormat="1" ht="12.75" thickBot="1" x14ac:dyDescent="0.25">
      <c r="A53" s="16"/>
      <c r="B53" s="72" t="s">
        <v>175</v>
      </c>
      <c r="C53" s="53">
        <f>SUM(C38:C52)</f>
        <v>43</v>
      </c>
      <c r="D53" s="53">
        <f>SUM(D38:D52)</f>
        <v>28</v>
      </c>
      <c r="E53" s="53">
        <f>SUM(E38:E52)</f>
        <v>56.973809523809528</v>
      </c>
      <c r="F53" s="53">
        <f>SUM(F38:F52)</f>
        <v>120.01904761904763</v>
      </c>
      <c r="G53" s="54">
        <f>SUM(G38:G52)</f>
        <v>14825</v>
      </c>
    </row>
    <row r="54" spans="1:7" s="170" customFormat="1" ht="12.75" thickBot="1" x14ac:dyDescent="0.25">
      <c r="A54" s="16"/>
      <c r="B54" s="256" t="s">
        <v>87</v>
      </c>
      <c r="C54" s="259">
        <v>45</v>
      </c>
      <c r="D54" s="259">
        <v>30</v>
      </c>
      <c r="E54" s="259">
        <v>63.416666666666671</v>
      </c>
      <c r="F54" s="259">
        <v>153.48333333333335</v>
      </c>
      <c r="G54" s="260">
        <v>5290</v>
      </c>
    </row>
    <row r="55" spans="1:7" s="17" customFormat="1" ht="12.75" thickBot="1" x14ac:dyDescent="0.25">
      <c r="A55" s="16"/>
      <c r="B55" s="78" t="s">
        <v>84</v>
      </c>
      <c r="C55" s="58">
        <v>44</v>
      </c>
      <c r="D55" s="58">
        <v>26</v>
      </c>
      <c r="E55" s="58">
        <v>52.628571428571433</v>
      </c>
      <c r="F55" s="58">
        <v>165.13095238095241</v>
      </c>
      <c r="G55" s="59">
        <v>5730</v>
      </c>
    </row>
    <row r="56" spans="1:7" s="17" customFormat="1" ht="12.75" thickBot="1" x14ac:dyDescent="0.25">
      <c r="A56" s="16"/>
      <c r="B56" s="80" t="s">
        <v>72</v>
      </c>
      <c r="C56" s="61">
        <v>41</v>
      </c>
      <c r="D56" s="61">
        <v>27</v>
      </c>
      <c r="E56" s="61">
        <v>50.300000000000011</v>
      </c>
      <c r="F56" s="61">
        <v>174.54999999999998</v>
      </c>
      <c r="G56" s="62">
        <v>5249</v>
      </c>
    </row>
    <row r="57" spans="1:7" s="17" customFormat="1" ht="12.75" thickBot="1" x14ac:dyDescent="0.25">
      <c r="A57" s="16"/>
      <c r="B57" s="81" t="s">
        <v>18</v>
      </c>
      <c r="C57" s="63">
        <v>41</v>
      </c>
      <c r="D57" s="64">
        <v>24</v>
      </c>
      <c r="E57" s="64">
        <v>48.516666666666666</v>
      </c>
      <c r="F57" s="64">
        <v>122</v>
      </c>
      <c r="G57" s="65">
        <v>6126</v>
      </c>
    </row>
    <row r="58" spans="1:7" s="17" customFormat="1" ht="12.75" thickBot="1" x14ac:dyDescent="0.25">
      <c r="A58" s="16"/>
      <c r="B58" s="82" t="s">
        <v>96</v>
      </c>
      <c r="C58" s="68">
        <v>46</v>
      </c>
      <c r="D58" s="69">
        <v>26</v>
      </c>
      <c r="E58" s="69">
        <v>44.866666666666667</v>
      </c>
      <c r="F58" s="69">
        <v>115.77222222222221</v>
      </c>
      <c r="G58" s="70">
        <v>5220</v>
      </c>
    </row>
    <row r="59" spans="1:7" s="17" customFormat="1" ht="12.75" thickBot="1" x14ac:dyDescent="0.25">
      <c r="A59" s="16"/>
      <c r="B59" s="82" t="s">
        <v>97</v>
      </c>
      <c r="C59" s="68">
        <v>41</v>
      </c>
      <c r="D59" s="69">
        <v>22</v>
      </c>
      <c r="E59" s="69">
        <v>57.85</v>
      </c>
      <c r="F59" s="69">
        <v>243.8</v>
      </c>
      <c r="G59" s="70">
        <v>4868</v>
      </c>
    </row>
    <row r="60" spans="1:7" s="17" customFormat="1" ht="12.75" thickBot="1" x14ac:dyDescent="0.25">
      <c r="A60" s="16"/>
      <c r="B60" s="82" t="s">
        <v>98</v>
      </c>
      <c r="C60" s="68">
        <v>32</v>
      </c>
      <c r="D60" s="69">
        <v>25</v>
      </c>
      <c r="E60" s="69">
        <v>48.06666666666667</v>
      </c>
      <c r="F60" s="69">
        <v>114.8</v>
      </c>
      <c r="G60" s="70">
        <v>4191</v>
      </c>
    </row>
    <row r="61" spans="1:7" s="17" customFormat="1" ht="12.75" thickBot="1" x14ac:dyDescent="0.25">
      <c r="A61" s="16"/>
      <c r="B61" s="82" t="s">
        <v>99</v>
      </c>
      <c r="C61" s="68">
        <v>35</v>
      </c>
      <c r="D61" s="69">
        <v>22</v>
      </c>
      <c r="E61" s="69">
        <v>60.266666666666673</v>
      </c>
      <c r="F61" s="69">
        <v>256.01666666666665</v>
      </c>
      <c r="G61" s="70">
        <v>4490</v>
      </c>
    </row>
    <row r="62" spans="1:7" s="17" customFormat="1" ht="12.75" thickBot="1" x14ac:dyDescent="0.25">
      <c r="A62" s="16"/>
      <c r="B62" s="82" t="s">
        <v>100</v>
      </c>
      <c r="C62" s="68">
        <v>51</v>
      </c>
      <c r="D62" s="69">
        <v>23</v>
      </c>
      <c r="E62" s="69">
        <v>48.541666666666671</v>
      </c>
      <c r="F62" s="69">
        <v>268.5</v>
      </c>
      <c r="G62" s="70">
        <v>5355</v>
      </c>
    </row>
    <row r="63" spans="1:7" s="17" customFormat="1" ht="12.75" thickBot="1" x14ac:dyDescent="0.25">
      <c r="A63" s="16"/>
      <c r="B63" s="82" t="s">
        <v>131</v>
      </c>
      <c r="C63" s="68">
        <v>51</v>
      </c>
      <c r="D63" s="69">
        <v>31</v>
      </c>
      <c r="E63" s="69">
        <v>54.938888888888897</v>
      </c>
      <c r="F63" s="69">
        <v>109.43333333333334</v>
      </c>
      <c r="G63" s="70">
        <v>6115</v>
      </c>
    </row>
    <row r="67" spans="1:7" s="5" customFormat="1" ht="12.75" thickBot="1" x14ac:dyDescent="0.25">
      <c r="A67" s="44" t="s">
        <v>133</v>
      </c>
    </row>
    <row r="68" spans="1:7" s="5" customFormat="1" ht="36.75" thickBot="1" x14ac:dyDescent="0.25">
      <c r="A68" s="6" t="s">
        <v>1</v>
      </c>
      <c r="B68" s="7" t="s">
        <v>2</v>
      </c>
      <c r="C68" s="8" t="s">
        <v>126</v>
      </c>
      <c r="D68" s="8" t="s">
        <v>127</v>
      </c>
      <c r="E68" s="8" t="s">
        <v>128</v>
      </c>
      <c r="F68" s="8" t="s">
        <v>129</v>
      </c>
      <c r="G68" s="9" t="s">
        <v>130</v>
      </c>
    </row>
    <row r="69" spans="1:7" x14ac:dyDescent="0.2">
      <c r="A69" s="10">
        <v>1</v>
      </c>
      <c r="B69" s="11" t="s">
        <v>3</v>
      </c>
      <c r="C69" s="52">
        <v>1</v>
      </c>
      <c r="D69" s="53">
        <v>1</v>
      </c>
      <c r="E69" s="53">
        <v>7</v>
      </c>
      <c r="F69" s="53">
        <v>360</v>
      </c>
      <c r="G69" s="54">
        <v>300</v>
      </c>
    </row>
    <row r="70" spans="1:7" x14ac:dyDescent="0.2">
      <c r="A70" s="12">
        <v>2</v>
      </c>
      <c r="B70" s="13" t="s">
        <v>4</v>
      </c>
      <c r="C70" s="57">
        <v>2</v>
      </c>
      <c r="D70" s="191">
        <v>1</v>
      </c>
      <c r="E70" s="191">
        <v>2</v>
      </c>
      <c r="F70" s="191">
        <v>3.5</v>
      </c>
      <c r="G70" s="59">
        <v>500</v>
      </c>
    </row>
    <row r="71" spans="1:7" x14ac:dyDescent="0.2">
      <c r="A71" s="12">
        <v>3</v>
      </c>
      <c r="B71" s="13" t="s">
        <v>5</v>
      </c>
      <c r="C71" s="57">
        <v>2</v>
      </c>
      <c r="D71" s="191">
        <v>1</v>
      </c>
      <c r="E71" s="191">
        <v>0.75</v>
      </c>
      <c r="F71" s="191">
        <v>8</v>
      </c>
      <c r="G71" s="59">
        <v>147</v>
      </c>
    </row>
    <row r="72" spans="1:7" x14ac:dyDescent="0.2">
      <c r="A72" s="12">
        <v>4</v>
      </c>
      <c r="B72" s="13" t="s">
        <v>6</v>
      </c>
      <c r="C72" s="57">
        <v>0</v>
      </c>
      <c r="D72" s="191">
        <v>0</v>
      </c>
      <c r="E72" s="191">
        <v>0</v>
      </c>
      <c r="F72" s="191">
        <v>0</v>
      </c>
      <c r="G72" s="59">
        <v>0</v>
      </c>
    </row>
    <row r="73" spans="1:7" x14ac:dyDescent="0.2">
      <c r="A73" s="12">
        <v>5</v>
      </c>
      <c r="B73" s="13" t="s">
        <v>7</v>
      </c>
      <c r="C73" s="57">
        <v>0</v>
      </c>
      <c r="D73" s="191">
        <v>0</v>
      </c>
      <c r="E73" s="191">
        <v>0</v>
      </c>
      <c r="F73" s="191">
        <v>0</v>
      </c>
      <c r="G73" s="59">
        <v>5224</v>
      </c>
    </row>
    <row r="74" spans="1:7" x14ac:dyDescent="0.2">
      <c r="A74" s="12">
        <v>6</v>
      </c>
      <c r="B74" s="13" t="s">
        <v>8</v>
      </c>
      <c r="C74" s="57">
        <v>0</v>
      </c>
      <c r="D74" s="191">
        <v>0</v>
      </c>
      <c r="E74" s="191">
        <v>0</v>
      </c>
      <c r="F74" s="191">
        <v>0</v>
      </c>
      <c r="G74" s="59">
        <v>0</v>
      </c>
    </row>
    <row r="75" spans="1:7" x14ac:dyDescent="0.2">
      <c r="A75" s="12">
        <v>7</v>
      </c>
      <c r="B75" s="13" t="s">
        <v>9</v>
      </c>
      <c r="C75" s="57">
        <v>0</v>
      </c>
      <c r="D75" s="191">
        <v>0</v>
      </c>
      <c r="E75" s="191">
        <v>0</v>
      </c>
      <c r="F75" s="191">
        <v>0</v>
      </c>
      <c r="G75" s="59">
        <v>0</v>
      </c>
    </row>
    <row r="76" spans="1:7" x14ac:dyDescent="0.2">
      <c r="A76" s="12">
        <v>8</v>
      </c>
      <c r="B76" s="13" t="s">
        <v>10</v>
      </c>
      <c r="C76" s="57">
        <v>0</v>
      </c>
      <c r="D76" s="191">
        <v>0</v>
      </c>
      <c r="E76" s="191">
        <v>0</v>
      </c>
      <c r="F76" s="191">
        <v>0</v>
      </c>
      <c r="G76" s="59">
        <v>0</v>
      </c>
    </row>
    <row r="77" spans="1:7" x14ac:dyDescent="0.2">
      <c r="A77" s="12">
        <v>9</v>
      </c>
      <c r="B77" s="13" t="s">
        <v>11</v>
      </c>
      <c r="C77" s="57">
        <v>0</v>
      </c>
      <c r="D77" s="191">
        <v>0</v>
      </c>
      <c r="E77" s="191">
        <v>0</v>
      </c>
      <c r="F77" s="191">
        <v>0</v>
      </c>
      <c r="G77" s="59">
        <v>0</v>
      </c>
    </row>
    <row r="78" spans="1:7" x14ac:dyDescent="0.2">
      <c r="A78" s="12">
        <v>10</v>
      </c>
      <c r="B78" s="13" t="s">
        <v>12</v>
      </c>
      <c r="C78" s="57">
        <v>0</v>
      </c>
      <c r="D78" s="191">
        <v>0</v>
      </c>
      <c r="E78" s="191">
        <v>0</v>
      </c>
      <c r="F78" s="191">
        <v>0</v>
      </c>
      <c r="G78" s="59">
        <v>35</v>
      </c>
    </row>
    <row r="79" spans="1:7" x14ac:dyDescent="0.2">
      <c r="A79" s="12">
        <v>11</v>
      </c>
      <c r="B79" s="13" t="s">
        <v>13</v>
      </c>
      <c r="C79" s="57">
        <v>0</v>
      </c>
      <c r="D79" s="191">
        <v>0</v>
      </c>
      <c r="E79" s="191">
        <v>0</v>
      </c>
      <c r="F79" s="191">
        <v>0</v>
      </c>
      <c r="G79" s="59">
        <v>0</v>
      </c>
    </row>
    <row r="80" spans="1:7" x14ac:dyDescent="0.2">
      <c r="A80" s="12">
        <v>12</v>
      </c>
      <c r="B80" s="13" t="s">
        <v>14</v>
      </c>
      <c r="C80" s="57">
        <v>5</v>
      </c>
      <c r="D80" s="191">
        <v>0</v>
      </c>
      <c r="E80" s="191">
        <v>1.4</v>
      </c>
      <c r="F80" s="191">
        <v>7.2</v>
      </c>
      <c r="G80" s="59">
        <v>126</v>
      </c>
    </row>
    <row r="81" spans="1:7" x14ac:dyDescent="0.2">
      <c r="A81" s="12">
        <v>13</v>
      </c>
      <c r="B81" s="13" t="s">
        <v>15</v>
      </c>
      <c r="C81" s="57">
        <v>0</v>
      </c>
      <c r="D81" s="191">
        <v>0</v>
      </c>
      <c r="E81" s="191">
        <v>0</v>
      </c>
      <c r="F81" s="191">
        <v>0</v>
      </c>
      <c r="G81" s="59">
        <v>0</v>
      </c>
    </row>
    <row r="82" spans="1:7" x14ac:dyDescent="0.2">
      <c r="A82" s="12">
        <v>14</v>
      </c>
      <c r="B82" s="13" t="s">
        <v>16</v>
      </c>
      <c r="C82" s="57">
        <v>0</v>
      </c>
      <c r="D82" s="191">
        <v>0</v>
      </c>
      <c r="E82" s="191">
        <v>0</v>
      </c>
      <c r="F82" s="191">
        <v>0</v>
      </c>
      <c r="G82" s="59">
        <v>0</v>
      </c>
    </row>
    <row r="83" spans="1:7" ht="12.75" thickBot="1" x14ac:dyDescent="0.25">
      <c r="A83" s="14">
        <v>15</v>
      </c>
      <c r="B83" s="15" t="s">
        <v>17</v>
      </c>
      <c r="C83" s="60">
        <v>1</v>
      </c>
      <c r="D83" s="192">
        <v>1</v>
      </c>
      <c r="E83" s="192">
        <v>3</v>
      </c>
      <c r="F83" s="192">
        <v>0</v>
      </c>
      <c r="G83" s="62">
        <v>48</v>
      </c>
    </row>
    <row r="84" spans="1:7" s="17" customFormat="1" ht="12.75" thickBot="1" x14ac:dyDescent="0.25">
      <c r="A84" s="16"/>
      <c r="B84" s="72" t="s">
        <v>175</v>
      </c>
      <c r="C84" s="53">
        <f>SUM(C69:C83)</f>
        <v>11</v>
      </c>
      <c r="D84" s="53">
        <f>SUM(D69:D83)</f>
        <v>4</v>
      </c>
      <c r="E84" s="53">
        <f>SUM(E69:E83)</f>
        <v>14.15</v>
      </c>
      <c r="F84" s="53">
        <f>SUM(F69:F83)</f>
        <v>378.7</v>
      </c>
      <c r="G84" s="54">
        <f>SUM(G69:G83)</f>
        <v>6380</v>
      </c>
    </row>
    <row r="85" spans="1:7" s="188" customFormat="1" ht="12.75" thickBot="1" x14ac:dyDescent="0.25">
      <c r="A85" s="193"/>
      <c r="B85" s="258" t="s">
        <v>87</v>
      </c>
      <c r="C85" s="259">
        <v>8</v>
      </c>
      <c r="D85" s="259">
        <v>4</v>
      </c>
      <c r="E85" s="259">
        <v>19.5</v>
      </c>
      <c r="F85" s="259">
        <v>133.5</v>
      </c>
      <c r="G85" s="260">
        <v>827</v>
      </c>
    </row>
    <row r="86" spans="1:7" s="17" customFormat="1" ht="12.75" thickBot="1" x14ac:dyDescent="0.25">
      <c r="A86" s="16"/>
      <c r="B86" s="78" t="s">
        <v>84</v>
      </c>
      <c r="C86" s="58">
        <v>16</v>
      </c>
      <c r="D86" s="58">
        <v>2</v>
      </c>
      <c r="E86" s="58">
        <v>21.25</v>
      </c>
      <c r="F86" s="58">
        <v>101.5</v>
      </c>
      <c r="G86" s="59">
        <v>1924</v>
      </c>
    </row>
    <row r="87" spans="1:7" s="17" customFormat="1" ht="12.75" thickBot="1" x14ac:dyDescent="0.25">
      <c r="A87" s="16"/>
      <c r="B87" s="80" t="s">
        <v>72</v>
      </c>
      <c r="C87" s="61">
        <v>8</v>
      </c>
      <c r="D87" s="61">
        <v>3</v>
      </c>
      <c r="E87" s="61">
        <v>19</v>
      </c>
      <c r="F87" s="61">
        <v>204.5</v>
      </c>
      <c r="G87" s="62">
        <v>1965</v>
      </c>
    </row>
    <row r="88" spans="1:7" s="17" customFormat="1" ht="12.75" thickBot="1" x14ac:dyDescent="0.25">
      <c r="A88" s="16"/>
      <c r="B88" s="81" t="s">
        <v>18</v>
      </c>
      <c r="C88" s="63">
        <v>12</v>
      </c>
      <c r="D88" s="64">
        <v>4</v>
      </c>
      <c r="E88" s="64">
        <v>30.25</v>
      </c>
      <c r="F88" s="64">
        <v>88.5</v>
      </c>
      <c r="G88" s="65">
        <v>3666</v>
      </c>
    </row>
    <row r="89" spans="1:7" s="17" customFormat="1" ht="12.75" thickBot="1" x14ac:dyDescent="0.25">
      <c r="A89" s="16"/>
      <c r="B89" s="82" t="s">
        <v>96</v>
      </c>
      <c r="C89" s="68">
        <v>17</v>
      </c>
      <c r="D89" s="69">
        <v>4</v>
      </c>
      <c r="E89" s="69">
        <v>24.708333333333332</v>
      </c>
      <c r="F89" s="69">
        <v>165.83333333333334</v>
      </c>
      <c r="G89" s="70">
        <v>2742</v>
      </c>
    </row>
    <row r="90" spans="1:7" s="17" customFormat="1" ht="12.75" thickBot="1" x14ac:dyDescent="0.25">
      <c r="A90" s="16"/>
      <c r="B90" s="82" t="s">
        <v>97</v>
      </c>
      <c r="C90" s="68">
        <v>15</v>
      </c>
      <c r="D90" s="69">
        <v>5</v>
      </c>
      <c r="E90" s="69">
        <v>43.5</v>
      </c>
      <c r="F90" s="69">
        <v>116</v>
      </c>
      <c r="G90" s="70">
        <v>2801</v>
      </c>
    </row>
    <row r="91" spans="1:7" s="17" customFormat="1" ht="12.75" thickBot="1" x14ac:dyDescent="0.25">
      <c r="A91" s="16"/>
      <c r="B91" s="82" t="s">
        <v>98</v>
      </c>
      <c r="C91" s="68">
        <v>12</v>
      </c>
      <c r="D91" s="69">
        <v>9</v>
      </c>
      <c r="E91" s="69">
        <v>24.5</v>
      </c>
      <c r="F91" s="69">
        <v>160.125</v>
      </c>
      <c r="G91" s="70">
        <v>1446</v>
      </c>
    </row>
    <row r="92" spans="1:7" s="17" customFormat="1" ht="12.75" thickBot="1" x14ac:dyDescent="0.25">
      <c r="A92" s="16"/>
      <c r="B92" s="82" t="s">
        <v>99</v>
      </c>
      <c r="C92" s="68">
        <v>9</v>
      </c>
      <c r="D92" s="69">
        <v>2</v>
      </c>
      <c r="E92" s="69">
        <v>17</v>
      </c>
      <c r="F92" s="69">
        <v>35</v>
      </c>
      <c r="G92" s="70">
        <v>597</v>
      </c>
    </row>
    <row r="93" spans="1:7" ht="12.75" thickBot="1" x14ac:dyDescent="0.25">
      <c r="B93" s="82"/>
      <c r="C93" s="68"/>
      <c r="D93" s="69"/>
      <c r="E93" s="69"/>
      <c r="F93" s="69"/>
      <c r="G93" s="70"/>
    </row>
    <row r="94" spans="1:7" ht="12.75" thickBot="1" x14ac:dyDescent="0.25">
      <c r="B94" s="82"/>
      <c r="C94" s="68"/>
      <c r="D94" s="69"/>
      <c r="E94" s="69"/>
      <c r="F94" s="69"/>
      <c r="G94" s="70"/>
    </row>
    <row r="96" spans="1:7" s="5" customFormat="1" ht="12.75" thickBot="1" x14ac:dyDescent="0.25">
      <c r="A96" s="44" t="s">
        <v>134</v>
      </c>
    </row>
    <row r="97" spans="1:7" s="5" customFormat="1" ht="36.75" thickBot="1" x14ac:dyDescent="0.25">
      <c r="A97" s="6" t="s">
        <v>1</v>
      </c>
      <c r="B97" s="7" t="s">
        <v>2</v>
      </c>
      <c r="C97" s="8" t="s">
        <v>126</v>
      </c>
      <c r="D97" s="8" t="s">
        <v>127</v>
      </c>
      <c r="E97" s="8" t="s">
        <v>128</v>
      </c>
      <c r="F97" s="8" t="s">
        <v>129</v>
      </c>
      <c r="G97" s="9" t="s">
        <v>130</v>
      </c>
    </row>
    <row r="98" spans="1:7" x14ac:dyDescent="0.2">
      <c r="A98" s="10">
        <v>1</v>
      </c>
      <c r="B98" s="11" t="s">
        <v>3</v>
      </c>
      <c r="C98" s="52">
        <v>1</v>
      </c>
      <c r="D98" s="53">
        <v>0</v>
      </c>
      <c r="E98" s="53">
        <v>27</v>
      </c>
      <c r="F98" s="53">
        <v>128</v>
      </c>
      <c r="G98" s="54">
        <v>1065</v>
      </c>
    </row>
    <row r="99" spans="1:7" x14ac:dyDescent="0.2">
      <c r="A99" s="12">
        <v>2</v>
      </c>
      <c r="B99" s="13" t="s">
        <v>4</v>
      </c>
      <c r="C99" s="57">
        <v>1</v>
      </c>
      <c r="D99" s="191">
        <v>0</v>
      </c>
      <c r="E99" s="191">
        <v>4</v>
      </c>
      <c r="F99" s="191">
        <v>0</v>
      </c>
      <c r="G99" s="59">
        <v>180</v>
      </c>
    </row>
    <row r="100" spans="1:7" x14ac:dyDescent="0.2">
      <c r="A100" s="12">
        <v>3</v>
      </c>
      <c r="B100" s="13" t="s">
        <v>5</v>
      </c>
      <c r="C100" s="57">
        <v>2</v>
      </c>
      <c r="D100" s="191">
        <v>1</v>
      </c>
      <c r="E100" s="191">
        <v>6</v>
      </c>
      <c r="F100" s="191">
        <v>20</v>
      </c>
      <c r="G100" s="59">
        <v>95</v>
      </c>
    </row>
    <row r="101" spans="1:7" x14ac:dyDescent="0.2">
      <c r="A101" s="12">
        <v>4</v>
      </c>
      <c r="B101" s="13" t="s">
        <v>6</v>
      </c>
      <c r="C101" s="57">
        <v>1</v>
      </c>
      <c r="D101" s="191">
        <v>0</v>
      </c>
      <c r="E101" s="191">
        <v>3</v>
      </c>
      <c r="F101" s="191">
        <v>0</v>
      </c>
      <c r="G101" s="59">
        <v>32</v>
      </c>
    </row>
    <row r="102" spans="1:7" x14ac:dyDescent="0.2">
      <c r="A102" s="12">
        <v>5</v>
      </c>
      <c r="B102" s="13" t="s">
        <v>7</v>
      </c>
      <c r="C102" s="57">
        <v>0</v>
      </c>
      <c r="D102" s="191">
        <v>0</v>
      </c>
      <c r="E102" s="191">
        <v>0</v>
      </c>
      <c r="F102" s="191">
        <v>0</v>
      </c>
      <c r="G102" s="59">
        <v>1170</v>
      </c>
    </row>
    <row r="103" spans="1:7" x14ac:dyDescent="0.2">
      <c r="A103" s="12">
        <v>6</v>
      </c>
      <c r="B103" s="13" t="s">
        <v>8</v>
      </c>
      <c r="C103" s="57">
        <v>1</v>
      </c>
      <c r="D103" s="191">
        <v>0</v>
      </c>
      <c r="E103" s="191">
        <v>4</v>
      </c>
      <c r="F103" s="191">
        <v>0</v>
      </c>
      <c r="G103" s="59">
        <v>20</v>
      </c>
    </row>
    <row r="104" spans="1:7" x14ac:dyDescent="0.2">
      <c r="A104" s="12">
        <v>7</v>
      </c>
      <c r="B104" s="13" t="s">
        <v>9</v>
      </c>
      <c r="C104" s="57">
        <v>0</v>
      </c>
      <c r="D104" s="191">
        <v>0</v>
      </c>
      <c r="E104" s="191">
        <v>0</v>
      </c>
      <c r="F104" s="191">
        <v>0</v>
      </c>
      <c r="G104" s="59">
        <v>0</v>
      </c>
    </row>
    <row r="105" spans="1:7" x14ac:dyDescent="0.2">
      <c r="A105" s="12">
        <v>8</v>
      </c>
      <c r="B105" s="13" t="s">
        <v>10</v>
      </c>
      <c r="C105" s="57">
        <v>5</v>
      </c>
      <c r="D105" s="191">
        <v>1</v>
      </c>
      <c r="E105" s="191">
        <v>2.4</v>
      </c>
      <c r="F105" s="191">
        <v>10.199999999999999</v>
      </c>
      <c r="G105" s="59">
        <v>432</v>
      </c>
    </row>
    <row r="106" spans="1:7" x14ac:dyDescent="0.2">
      <c r="A106" s="12">
        <v>9</v>
      </c>
      <c r="B106" s="13" t="s">
        <v>11</v>
      </c>
      <c r="C106" s="57">
        <v>0</v>
      </c>
      <c r="D106" s="191">
        <v>0</v>
      </c>
      <c r="E106" s="191">
        <v>0</v>
      </c>
      <c r="F106" s="191">
        <v>0</v>
      </c>
      <c r="G106" s="59">
        <v>0</v>
      </c>
    </row>
    <row r="107" spans="1:7" x14ac:dyDescent="0.2">
      <c r="A107" s="12">
        <v>10</v>
      </c>
      <c r="B107" s="13" t="s">
        <v>12</v>
      </c>
      <c r="C107" s="57">
        <v>1</v>
      </c>
      <c r="D107" s="191">
        <v>1</v>
      </c>
      <c r="E107" s="191">
        <v>5</v>
      </c>
      <c r="F107" s="191">
        <v>0</v>
      </c>
      <c r="G107" s="59">
        <v>84</v>
      </c>
    </row>
    <row r="108" spans="1:7" x14ac:dyDescent="0.2">
      <c r="A108" s="12">
        <v>11</v>
      </c>
      <c r="B108" s="13" t="s">
        <v>13</v>
      </c>
      <c r="C108" s="57">
        <v>6</v>
      </c>
      <c r="D108" s="191">
        <v>4</v>
      </c>
      <c r="E108" s="191">
        <v>4.333333333333333</v>
      </c>
      <c r="F108" s="191">
        <v>62.166666666666664</v>
      </c>
      <c r="G108" s="59">
        <v>1337</v>
      </c>
    </row>
    <row r="109" spans="1:7" x14ac:dyDescent="0.2">
      <c r="A109" s="12">
        <v>12</v>
      </c>
      <c r="B109" s="13" t="s">
        <v>14</v>
      </c>
      <c r="C109" s="57">
        <v>17</v>
      </c>
      <c r="D109" s="191">
        <v>4</v>
      </c>
      <c r="E109" s="191">
        <v>1.3529411764705883</v>
      </c>
      <c r="F109" s="191">
        <v>6</v>
      </c>
      <c r="G109" s="59">
        <v>725</v>
      </c>
    </row>
    <row r="110" spans="1:7" x14ac:dyDescent="0.2">
      <c r="A110" s="12">
        <v>13</v>
      </c>
      <c r="B110" s="13" t="s">
        <v>15</v>
      </c>
      <c r="C110" s="57">
        <v>5</v>
      </c>
      <c r="D110" s="191">
        <v>0</v>
      </c>
      <c r="E110" s="191">
        <v>1.8</v>
      </c>
      <c r="F110" s="191">
        <v>0.4</v>
      </c>
      <c r="G110" s="59">
        <v>36</v>
      </c>
    </row>
    <row r="111" spans="1:7" ht="12.95" customHeight="1" x14ac:dyDescent="0.2">
      <c r="A111" s="12">
        <v>14</v>
      </c>
      <c r="B111" s="13" t="s">
        <v>16</v>
      </c>
      <c r="C111" s="57">
        <v>5</v>
      </c>
      <c r="D111" s="191">
        <v>0</v>
      </c>
      <c r="E111" s="191">
        <v>1</v>
      </c>
      <c r="F111" s="191">
        <v>0</v>
      </c>
      <c r="G111" s="59">
        <v>42</v>
      </c>
    </row>
    <row r="112" spans="1:7" ht="12.95" customHeight="1" thickBot="1" x14ac:dyDescent="0.25">
      <c r="A112" s="14">
        <v>15</v>
      </c>
      <c r="B112" s="15" t="s">
        <v>17</v>
      </c>
      <c r="C112" s="60">
        <v>3</v>
      </c>
      <c r="D112" s="192">
        <v>0</v>
      </c>
      <c r="E112" s="192">
        <v>6.333333333333333</v>
      </c>
      <c r="F112" s="192">
        <v>1.6666666666666667</v>
      </c>
      <c r="G112" s="62">
        <v>609</v>
      </c>
    </row>
    <row r="113" spans="1:14" s="17" customFormat="1" ht="19.5" customHeight="1" thickBot="1" x14ac:dyDescent="0.25">
      <c r="A113" s="16"/>
      <c r="B113" s="72" t="s">
        <v>175</v>
      </c>
      <c r="C113" s="53">
        <f>SUM(C98:C112)</f>
        <v>48</v>
      </c>
      <c r="D113" s="53">
        <f>SUM(D98:D112)</f>
        <v>11</v>
      </c>
      <c r="E113" s="53">
        <f>SUM(E98:E112)</f>
        <v>66.219607843137254</v>
      </c>
      <c r="F113" s="53">
        <f>SUM(F98:F112)</f>
        <v>228.43333333333331</v>
      </c>
      <c r="G113" s="54">
        <f>SUM(G98:G112)</f>
        <v>5827</v>
      </c>
    </row>
    <row r="114" spans="1:14" s="188" customFormat="1" ht="19.5" customHeight="1" thickBot="1" x14ac:dyDescent="0.25">
      <c r="A114" s="193"/>
      <c r="B114" s="258" t="s">
        <v>87</v>
      </c>
      <c r="C114" s="259">
        <v>41</v>
      </c>
      <c r="D114" s="259">
        <v>11</v>
      </c>
      <c r="E114" s="259">
        <v>77.450000000000017</v>
      </c>
      <c r="F114" s="259">
        <v>451.3</v>
      </c>
      <c r="G114" s="260">
        <v>4679</v>
      </c>
    </row>
    <row r="115" spans="1:14" s="17" customFormat="1" ht="19.5" customHeight="1" thickBot="1" x14ac:dyDescent="0.25">
      <c r="A115" s="16"/>
      <c r="B115" s="78" t="s">
        <v>84</v>
      </c>
      <c r="C115" s="58">
        <v>74</v>
      </c>
      <c r="D115" s="58">
        <v>12</v>
      </c>
      <c r="E115" s="58">
        <v>72.726737967914445</v>
      </c>
      <c r="F115" s="58">
        <v>239.84598930481283</v>
      </c>
      <c r="G115" s="59">
        <v>15506</v>
      </c>
    </row>
    <row r="116" spans="1:14" s="17" customFormat="1" ht="19.5" customHeight="1" thickBot="1" x14ac:dyDescent="0.25">
      <c r="A116" s="16"/>
      <c r="B116" s="80" t="s">
        <v>72</v>
      </c>
      <c r="C116" s="61">
        <v>45</v>
      </c>
      <c r="D116" s="61">
        <v>11</v>
      </c>
      <c r="E116" s="61">
        <v>59.19166666666667</v>
      </c>
      <c r="F116" s="61">
        <v>210.68333333333334</v>
      </c>
      <c r="G116" s="62">
        <v>14729</v>
      </c>
    </row>
    <row r="117" spans="1:14" s="17" customFormat="1" ht="19.5" customHeight="1" thickBot="1" x14ac:dyDescent="0.25">
      <c r="A117" s="16"/>
      <c r="B117" s="81" t="s">
        <v>18</v>
      </c>
      <c r="C117" s="63">
        <v>63</v>
      </c>
      <c r="D117" s="64">
        <v>10</v>
      </c>
      <c r="E117" s="64">
        <v>44.501587301587293</v>
      </c>
      <c r="F117" s="64">
        <v>147.89642857142857</v>
      </c>
      <c r="G117" s="65">
        <v>11498</v>
      </c>
    </row>
    <row r="118" spans="1:14" s="17" customFormat="1" ht="19.5" customHeight="1" thickBot="1" x14ac:dyDescent="0.25">
      <c r="A118" s="16"/>
      <c r="B118" s="82" t="s">
        <v>96</v>
      </c>
      <c r="C118" s="68">
        <v>67</v>
      </c>
      <c r="D118" s="69">
        <v>22</v>
      </c>
      <c r="E118" s="69">
        <v>46.913095238095238</v>
      </c>
      <c r="F118" s="69">
        <v>81.460714285714289</v>
      </c>
      <c r="G118" s="70">
        <v>7519</v>
      </c>
    </row>
    <row r="119" spans="1:14" s="17" customFormat="1" ht="19.5" customHeight="1" thickBot="1" x14ac:dyDescent="0.25">
      <c r="A119" s="16"/>
      <c r="B119" s="82" t="s">
        <v>97</v>
      </c>
      <c r="C119" s="68">
        <v>63</v>
      </c>
      <c r="D119" s="69">
        <v>13</v>
      </c>
      <c r="E119" s="69">
        <v>60.258333333333333</v>
      </c>
      <c r="F119" s="69">
        <v>274.13333333333333</v>
      </c>
      <c r="G119" s="70">
        <v>6453</v>
      </c>
    </row>
    <row r="120" spans="1:14" s="17" customFormat="1" ht="19.5" customHeight="1" thickBot="1" x14ac:dyDescent="0.25">
      <c r="A120" s="16"/>
      <c r="B120" s="82" t="s">
        <v>98</v>
      </c>
      <c r="C120" s="68">
        <v>50</v>
      </c>
      <c r="D120" s="69">
        <v>16</v>
      </c>
      <c r="E120" s="69">
        <v>50.983333333333327</v>
      </c>
      <c r="F120" s="69">
        <v>111.82380952380953</v>
      </c>
      <c r="G120" s="70">
        <v>11578</v>
      </c>
    </row>
    <row r="121" spans="1:14" s="17" customFormat="1" ht="19.5" customHeight="1" thickBot="1" x14ac:dyDescent="0.25">
      <c r="A121" s="16"/>
      <c r="B121" s="82" t="s">
        <v>99</v>
      </c>
      <c r="C121" s="68">
        <v>40</v>
      </c>
      <c r="D121" s="69">
        <v>14</v>
      </c>
      <c r="E121" s="69">
        <v>319.73</v>
      </c>
      <c r="F121" s="69">
        <v>356.5888888888889</v>
      </c>
      <c r="G121" s="70">
        <v>5757</v>
      </c>
    </row>
    <row r="122" spans="1:14" s="17" customFormat="1" x14ac:dyDescent="0.2">
      <c r="A122" s="1" t="s">
        <v>135</v>
      </c>
    </row>
    <row r="124" spans="1:14" x14ac:dyDescent="0.2">
      <c r="K124" s="17"/>
    </row>
    <row r="125" spans="1:14" s="5" customFormat="1" ht="26.25" customHeight="1" thickBot="1" x14ac:dyDescent="0.25">
      <c r="A125" s="44" t="s">
        <v>136</v>
      </c>
    </row>
    <row r="126" spans="1:14" s="5" customFormat="1" ht="71.25" customHeight="1" thickBot="1" x14ac:dyDescent="0.25">
      <c r="A126" s="6" t="s">
        <v>1</v>
      </c>
      <c r="B126" s="7" t="s">
        <v>2</v>
      </c>
      <c r="C126" s="8" t="s">
        <v>126</v>
      </c>
      <c r="D126" s="8" t="s">
        <v>127</v>
      </c>
      <c r="E126" s="8" t="s">
        <v>128</v>
      </c>
      <c r="F126" s="8" t="s">
        <v>129</v>
      </c>
      <c r="G126" s="9" t="s">
        <v>130</v>
      </c>
    </row>
    <row r="127" spans="1:14" ht="12.95" customHeight="1" x14ac:dyDescent="0.2">
      <c r="A127" s="10">
        <v>1</v>
      </c>
      <c r="B127" s="11" t="s">
        <v>3</v>
      </c>
      <c r="C127" s="52">
        <v>1</v>
      </c>
      <c r="D127" s="53">
        <v>0</v>
      </c>
      <c r="E127" s="53">
        <v>5</v>
      </c>
      <c r="F127" s="53">
        <v>0</v>
      </c>
      <c r="G127" s="54">
        <v>160</v>
      </c>
      <c r="N127" s="1" t="s">
        <v>85</v>
      </c>
    </row>
    <row r="128" spans="1:14" ht="12.95" customHeight="1" x14ac:dyDescent="0.2">
      <c r="A128" s="12">
        <v>2</v>
      </c>
      <c r="B128" s="13" t="s">
        <v>4</v>
      </c>
      <c r="C128" s="57">
        <v>0</v>
      </c>
      <c r="D128" s="191">
        <v>0</v>
      </c>
      <c r="E128" s="191">
        <v>0</v>
      </c>
      <c r="F128" s="191">
        <v>0</v>
      </c>
      <c r="G128" s="59">
        <v>0</v>
      </c>
    </row>
    <row r="129" spans="1:7" x14ac:dyDescent="0.2">
      <c r="A129" s="12">
        <v>3</v>
      </c>
      <c r="B129" s="13" t="s">
        <v>5</v>
      </c>
      <c r="C129" s="57">
        <v>2</v>
      </c>
      <c r="D129" s="191">
        <v>0</v>
      </c>
      <c r="E129" s="191">
        <v>2</v>
      </c>
      <c r="F129" s="191">
        <v>1</v>
      </c>
      <c r="G129" s="59">
        <v>85</v>
      </c>
    </row>
    <row r="130" spans="1:7" x14ac:dyDescent="0.2">
      <c r="A130" s="12">
        <v>4</v>
      </c>
      <c r="B130" s="13" t="s">
        <v>6</v>
      </c>
      <c r="C130" s="57">
        <v>0</v>
      </c>
      <c r="D130" s="191">
        <v>0</v>
      </c>
      <c r="E130" s="191">
        <v>0</v>
      </c>
      <c r="F130" s="191">
        <v>0</v>
      </c>
      <c r="G130" s="59">
        <v>148</v>
      </c>
    </row>
    <row r="131" spans="1:7" x14ac:dyDescent="0.2">
      <c r="A131" s="12">
        <v>5</v>
      </c>
      <c r="B131" s="13" t="s">
        <v>7</v>
      </c>
      <c r="C131" s="57">
        <v>0</v>
      </c>
      <c r="D131" s="191">
        <v>0</v>
      </c>
      <c r="E131" s="191">
        <v>0</v>
      </c>
      <c r="F131" s="191">
        <v>0</v>
      </c>
      <c r="G131" s="59">
        <v>0</v>
      </c>
    </row>
    <row r="132" spans="1:7" x14ac:dyDescent="0.2">
      <c r="A132" s="12">
        <v>6</v>
      </c>
      <c r="B132" s="13" t="s">
        <v>8</v>
      </c>
      <c r="C132" s="57">
        <v>0</v>
      </c>
      <c r="D132" s="191">
        <v>0</v>
      </c>
      <c r="E132" s="191">
        <v>0</v>
      </c>
      <c r="F132" s="191">
        <v>0</v>
      </c>
      <c r="G132" s="59">
        <v>0</v>
      </c>
    </row>
    <row r="133" spans="1:7" x14ac:dyDescent="0.2">
      <c r="A133" s="12">
        <v>7</v>
      </c>
      <c r="B133" s="13" t="s">
        <v>9</v>
      </c>
      <c r="C133" s="57">
        <v>0</v>
      </c>
      <c r="D133" s="191">
        <v>0</v>
      </c>
      <c r="E133" s="191">
        <v>0</v>
      </c>
      <c r="F133" s="191">
        <v>0</v>
      </c>
      <c r="G133" s="59">
        <v>0</v>
      </c>
    </row>
    <row r="134" spans="1:7" x14ac:dyDescent="0.2">
      <c r="A134" s="12">
        <v>8</v>
      </c>
      <c r="B134" s="13" t="s">
        <v>10</v>
      </c>
      <c r="C134" s="57">
        <v>2</v>
      </c>
      <c r="D134" s="191">
        <v>1</v>
      </c>
      <c r="E134" s="191">
        <v>0.5</v>
      </c>
      <c r="F134" s="191">
        <v>23.5</v>
      </c>
      <c r="G134" s="59">
        <v>915</v>
      </c>
    </row>
    <row r="135" spans="1:7" x14ac:dyDescent="0.2">
      <c r="A135" s="12">
        <v>9</v>
      </c>
      <c r="B135" s="13" t="s">
        <v>11</v>
      </c>
      <c r="C135" s="57">
        <v>23</v>
      </c>
      <c r="D135" s="191">
        <v>0</v>
      </c>
      <c r="E135" s="191">
        <v>0.47826086956521741</v>
      </c>
      <c r="F135" s="191">
        <v>0.17391304347826086</v>
      </c>
      <c r="G135" s="59">
        <v>610</v>
      </c>
    </row>
    <row r="136" spans="1:7" x14ac:dyDescent="0.2">
      <c r="A136" s="12">
        <v>10</v>
      </c>
      <c r="B136" s="13" t="s">
        <v>12</v>
      </c>
      <c r="C136" s="57">
        <v>4</v>
      </c>
      <c r="D136" s="191">
        <v>4</v>
      </c>
      <c r="E136" s="191">
        <v>0</v>
      </c>
      <c r="F136" s="191">
        <v>4.25</v>
      </c>
      <c r="G136" s="59">
        <v>820</v>
      </c>
    </row>
    <row r="137" spans="1:7" x14ac:dyDescent="0.2">
      <c r="A137" s="12">
        <v>11</v>
      </c>
      <c r="B137" s="13" t="s">
        <v>13</v>
      </c>
      <c r="C137" s="57">
        <v>19</v>
      </c>
      <c r="D137" s="191">
        <v>0</v>
      </c>
      <c r="E137" s="191">
        <v>0.63157894736842102</v>
      </c>
      <c r="F137" s="191">
        <v>0</v>
      </c>
      <c r="G137" s="59">
        <v>660</v>
      </c>
    </row>
    <row r="138" spans="1:7" x14ac:dyDescent="0.2">
      <c r="A138" s="12">
        <v>12</v>
      </c>
      <c r="B138" s="13" t="s">
        <v>14</v>
      </c>
      <c r="C138" s="57">
        <v>1</v>
      </c>
      <c r="D138" s="191">
        <v>1</v>
      </c>
      <c r="E138" s="191">
        <v>4</v>
      </c>
      <c r="F138" s="191">
        <v>2</v>
      </c>
      <c r="G138" s="59">
        <v>648</v>
      </c>
    </row>
    <row r="139" spans="1:7" x14ac:dyDescent="0.2">
      <c r="A139" s="12">
        <v>13</v>
      </c>
      <c r="B139" s="13" t="s">
        <v>15</v>
      </c>
      <c r="C139" s="57">
        <v>0</v>
      </c>
      <c r="D139" s="191">
        <v>0</v>
      </c>
      <c r="E139" s="191">
        <v>0</v>
      </c>
      <c r="F139" s="191">
        <v>0</v>
      </c>
      <c r="G139" s="59">
        <v>0</v>
      </c>
    </row>
    <row r="140" spans="1:7" x14ac:dyDescent="0.2">
      <c r="A140" s="12">
        <v>14</v>
      </c>
      <c r="B140" s="13" t="s">
        <v>16</v>
      </c>
      <c r="C140" s="57">
        <v>6</v>
      </c>
      <c r="D140" s="191">
        <v>0</v>
      </c>
      <c r="E140" s="191">
        <v>0.75</v>
      </c>
      <c r="F140" s="191">
        <v>0</v>
      </c>
      <c r="G140" s="59">
        <v>67</v>
      </c>
    </row>
    <row r="141" spans="1:7" ht="12.75" thickBot="1" x14ac:dyDescent="0.25">
      <c r="A141" s="14">
        <v>15</v>
      </c>
      <c r="B141" s="15" t="s">
        <v>17</v>
      </c>
      <c r="C141" s="60">
        <v>1</v>
      </c>
      <c r="D141" s="192">
        <v>1</v>
      </c>
      <c r="E141" s="192">
        <v>7</v>
      </c>
      <c r="F141" s="192">
        <v>37</v>
      </c>
      <c r="G141" s="62">
        <v>310</v>
      </c>
    </row>
    <row r="142" spans="1:7" s="17" customFormat="1" ht="12.75" thickBot="1" x14ac:dyDescent="0.25">
      <c r="A142" s="16"/>
      <c r="B142" s="72" t="s">
        <v>175</v>
      </c>
      <c r="C142" s="53">
        <f>SUM(C127:C141)</f>
        <v>59</v>
      </c>
      <c r="D142" s="53">
        <f>SUM(D127:D141)</f>
        <v>7</v>
      </c>
      <c r="E142" s="53">
        <f>SUM(E127:E141)</f>
        <v>20.359839816933636</v>
      </c>
      <c r="F142" s="53">
        <f>SUM(F127:F141)</f>
        <v>67.923913043478265</v>
      </c>
      <c r="G142" s="54">
        <f>SUM(G127:G141)</f>
        <v>4423</v>
      </c>
    </row>
    <row r="143" spans="1:7" s="188" customFormat="1" ht="12.75" thickBot="1" x14ac:dyDescent="0.25">
      <c r="A143" s="193"/>
      <c r="B143" s="258" t="s">
        <v>87</v>
      </c>
      <c r="C143" s="259">
        <v>35</v>
      </c>
      <c r="D143" s="259">
        <v>7</v>
      </c>
      <c r="E143" s="259">
        <v>5.25</v>
      </c>
      <c r="F143" s="259">
        <v>13.583333333333332</v>
      </c>
      <c r="G143" s="260">
        <v>4039</v>
      </c>
    </row>
    <row r="144" spans="1:7" s="17" customFormat="1" ht="12.75" thickBot="1" x14ac:dyDescent="0.25">
      <c r="A144" s="16"/>
      <c r="B144" s="78" t="s">
        <v>84</v>
      </c>
      <c r="C144" s="58">
        <v>44</v>
      </c>
      <c r="D144" s="58">
        <v>5</v>
      </c>
      <c r="E144" s="58">
        <v>9.0763888888888893</v>
      </c>
      <c r="F144" s="58">
        <v>24.652777777777779</v>
      </c>
      <c r="G144" s="59">
        <v>6254</v>
      </c>
    </row>
    <row r="145" spans="1:7" s="17" customFormat="1" ht="12.75" thickBot="1" x14ac:dyDescent="0.25">
      <c r="A145" s="16"/>
      <c r="B145" s="80" t="s">
        <v>72</v>
      </c>
      <c r="C145" s="61">
        <v>29</v>
      </c>
      <c r="D145" s="61">
        <v>7</v>
      </c>
      <c r="E145" s="61">
        <v>15.263888888888888</v>
      </c>
      <c r="F145" s="61">
        <v>47.902777777777779</v>
      </c>
      <c r="G145" s="62">
        <v>3636</v>
      </c>
    </row>
    <row r="146" spans="1:7" s="17" customFormat="1" ht="12.75" thickBot="1" x14ac:dyDescent="0.25">
      <c r="A146" s="16"/>
      <c r="B146" s="81" t="s">
        <v>18</v>
      </c>
      <c r="C146" s="63">
        <v>16</v>
      </c>
      <c r="D146" s="64">
        <v>4</v>
      </c>
      <c r="E146" s="64">
        <v>14.737500000000001</v>
      </c>
      <c r="F146" s="64">
        <v>43.75</v>
      </c>
      <c r="G146" s="65">
        <v>1606</v>
      </c>
    </row>
    <row r="147" spans="1:7" s="17" customFormat="1" ht="12.75" thickBot="1" x14ac:dyDescent="0.25">
      <c r="A147" s="16"/>
      <c r="B147" s="82" t="s">
        <v>96</v>
      </c>
      <c r="C147" s="68">
        <v>16</v>
      </c>
      <c r="D147" s="69">
        <v>1</v>
      </c>
      <c r="E147" s="69">
        <v>12.371666666666666</v>
      </c>
      <c r="F147" s="69">
        <v>25.333333333333336</v>
      </c>
      <c r="G147" s="70">
        <v>1248</v>
      </c>
    </row>
    <row r="148" spans="1:7" s="17" customFormat="1" ht="12.75" thickBot="1" x14ac:dyDescent="0.25">
      <c r="A148" s="16"/>
      <c r="B148" s="82" t="s">
        <v>97</v>
      </c>
      <c r="C148" s="68">
        <v>25</v>
      </c>
      <c r="D148" s="69">
        <v>2</v>
      </c>
      <c r="E148" s="69">
        <v>8.2899999999999991</v>
      </c>
      <c r="F148" s="69">
        <v>9.1428571428571423</v>
      </c>
      <c r="G148" s="70">
        <v>1683</v>
      </c>
    </row>
    <row r="149" spans="1:7" s="17" customFormat="1" ht="12.75" thickBot="1" x14ac:dyDescent="0.25">
      <c r="A149" s="16"/>
      <c r="B149" s="47" t="s">
        <v>98</v>
      </c>
      <c r="C149" s="68">
        <v>34</v>
      </c>
      <c r="D149" s="69">
        <v>3</v>
      </c>
      <c r="E149" s="69">
        <v>13.533333333333333</v>
      </c>
      <c r="F149" s="69">
        <v>44.018181818181816</v>
      </c>
      <c r="G149" s="70">
        <v>2334</v>
      </c>
    </row>
    <row r="150" spans="1:7" s="17" customFormat="1" ht="12.75" thickBot="1" x14ac:dyDescent="0.25">
      <c r="A150" s="16"/>
      <c r="B150" s="47" t="s">
        <v>99</v>
      </c>
      <c r="C150" s="68">
        <v>19</v>
      </c>
      <c r="D150" s="69">
        <v>3</v>
      </c>
      <c r="E150" s="69">
        <v>14.254285714285716</v>
      </c>
      <c r="F150" s="69">
        <v>20.399999999999999</v>
      </c>
      <c r="G150" s="70">
        <v>2258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B30"/>
  <sheetViews>
    <sheetView showGridLines="0" workbookViewId="0">
      <selection activeCell="L45" sqref="L45"/>
    </sheetView>
  </sheetViews>
  <sheetFormatPr baseColWidth="10" defaultRowHeight="14.25" x14ac:dyDescent="0.2"/>
  <cols>
    <col min="1" max="1" width="4.85546875" style="89" customWidth="1"/>
    <col min="2" max="2" width="24.140625" style="88" customWidth="1"/>
    <col min="3" max="3" width="12.7109375" style="88" customWidth="1"/>
    <col min="4" max="4" width="13.42578125" style="88" customWidth="1"/>
    <col min="5" max="5" width="11" style="88" customWidth="1"/>
    <col min="6" max="6" width="11.140625" style="88" customWidth="1"/>
    <col min="7" max="7" width="11" style="88" customWidth="1"/>
    <col min="8" max="8" width="15.42578125" style="88" customWidth="1"/>
    <col min="9" max="9" width="14.140625" style="88" customWidth="1"/>
    <col min="10" max="10" width="8.7109375" style="88" hidden="1" customWidth="1"/>
    <col min="11" max="11" width="12.7109375" style="88" customWidth="1"/>
    <col min="12" max="12" width="11.42578125" style="88" customWidth="1"/>
    <col min="13" max="13" width="15.140625" style="88" customWidth="1"/>
    <col min="14" max="16384" width="11.42578125" style="88"/>
  </cols>
  <sheetData>
    <row r="1" spans="1:28" x14ac:dyDescent="0.2">
      <c r="A1" s="90" t="s">
        <v>0</v>
      </c>
    </row>
    <row r="2" spans="1:28" x14ac:dyDescent="0.2">
      <c r="A2" s="148"/>
    </row>
    <row r="3" spans="1:28" x14ac:dyDescent="0.2">
      <c r="A3" s="90" t="str">
        <f>A5</f>
        <v>Tabell 2 - 2 - Meldinger i barnevernet i perioden 01.01. - 31.02.</v>
      </c>
    </row>
    <row r="5" spans="1:28" s="91" customFormat="1" ht="26.25" customHeight="1" thickBot="1" x14ac:dyDescent="0.3">
      <c r="A5" s="92" t="s">
        <v>177</v>
      </c>
    </row>
    <row r="6" spans="1:28" s="91" customFormat="1" ht="93" customHeight="1" thickBot="1" x14ac:dyDescent="0.3">
      <c r="A6" s="222" t="s">
        <v>1</v>
      </c>
      <c r="B6" s="221" t="s">
        <v>2</v>
      </c>
      <c r="C6" s="225" t="s">
        <v>19</v>
      </c>
      <c r="D6" s="174" t="s">
        <v>165</v>
      </c>
      <c r="E6" s="187" t="s">
        <v>20</v>
      </c>
      <c r="F6" s="182" t="s">
        <v>21</v>
      </c>
      <c r="G6" s="182" t="s">
        <v>22</v>
      </c>
      <c r="H6" s="174" t="s">
        <v>23</v>
      </c>
      <c r="I6" s="174" t="s">
        <v>24</v>
      </c>
      <c r="J6" s="174" t="s">
        <v>25</v>
      </c>
      <c r="K6" s="177" t="s">
        <v>26</v>
      </c>
    </row>
    <row r="7" spans="1:28" ht="15" customHeight="1" x14ac:dyDescent="0.2">
      <c r="A7" s="229">
        <v>1</v>
      </c>
      <c r="B7" s="195" t="s">
        <v>3</v>
      </c>
      <c r="C7" s="204">
        <v>518</v>
      </c>
      <c r="D7" s="205">
        <v>0</v>
      </c>
      <c r="E7" s="185">
        <f t="shared" ref="E7:E21" si="0">SUM(C7:D7)</f>
        <v>518</v>
      </c>
      <c r="F7" s="273">
        <v>166</v>
      </c>
      <c r="G7" s="270">
        <f t="shared" ref="G7:G21" si="1">F7/(F7+H7)</f>
        <v>0.32108317214700194</v>
      </c>
      <c r="H7" s="204">
        <v>351</v>
      </c>
      <c r="I7" s="205">
        <v>1</v>
      </c>
      <c r="J7" s="276"/>
      <c r="K7" s="273">
        <v>480</v>
      </c>
      <c r="M7" s="235"/>
      <c r="N7" s="234"/>
      <c r="O7" s="235"/>
      <c r="P7" s="235"/>
      <c r="Q7" s="235"/>
      <c r="R7" s="234"/>
      <c r="S7" s="235"/>
      <c r="T7" s="234"/>
      <c r="U7" s="235"/>
      <c r="V7" s="235"/>
      <c r="W7" s="235"/>
      <c r="X7" s="235"/>
      <c r="Y7" s="235"/>
      <c r="Z7" s="234"/>
      <c r="AA7" s="235"/>
    </row>
    <row r="8" spans="1:28" ht="12.75" customHeight="1" x14ac:dyDescent="0.2">
      <c r="A8" s="233">
        <v>2</v>
      </c>
      <c r="B8" s="196" t="s">
        <v>4</v>
      </c>
      <c r="C8" s="206">
        <v>460</v>
      </c>
      <c r="D8" s="207">
        <v>1</v>
      </c>
      <c r="E8" s="176">
        <f t="shared" si="0"/>
        <v>461</v>
      </c>
      <c r="F8" s="274">
        <v>108</v>
      </c>
      <c r="G8" s="271">
        <f t="shared" si="1"/>
        <v>0.23427331887201736</v>
      </c>
      <c r="H8" s="206">
        <v>353</v>
      </c>
      <c r="I8" s="207">
        <v>0</v>
      </c>
      <c r="J8" s="277"/>
      <c r="K8" s="274">
        <v>422</v>
      </c>
      <c r="M8" s="255"/>
      <c r="N8" s="254"/>
      <c r="O8" s="255"/>
      <c r="P8" s="255"/>
      <c r="Q8" s="255"/>
      <c r="R8" s="254"/>
      <c r="S8" s="255"/>
      <c r="T8" s="254"/>
      <c r="U8" s="255"/>
      <c r="V8" s="255"/>
      <c r="W8" s="255"/>
      <c r="X8" s="255"/>
      <c r="Y8" s="255"/>
      <c r="Z8" s="254"/>
      <c r="AA8" s="255"/>
      <c r="AB8" s="253"/>
    </row>
    <row r="9" spans="1:28" x14ac:dyDescent="0.2">
      <c r="A9" s="233">
        <v>3</v>
      </c>
      <c r="B9" s="196" t="s">
        <v>5</v>
      </c>
      <c r="C9" s="206">
        <v>321</v>
      </c>
      <c r="D9" s="207">
        <v>2</v>
      </c>
      <c r="E9" s="176">
        <f t="shared" si="0"/>
        <v>323</v>
      </c>
      <c r="F9" s="274">
        <v>108</v>
      </c>
      <c r="G9" s="271">
        <f t="shared" si="1"/>
        <v>0.3364485981308411</v>
      </c>
      <c r="H9" s="206">
        <v>213</v>
      </c>
      <c r="I9" s="207">
        <v>2</v>
      </c>
      <c r="J9" s="277"/>
      <c r="K9" s="274">
        <v>303</v>
      </c>
      <c r="M9" s="255"/>
      <c r="N9" s="254"/>
      <c r="O9" s="255"/>
      <c r="P9" s="255"/>
      <c r="Q9" s="255"/>
      <c r="R9" s="254"/>
      <c r="S9" s="255"/>
      <c r="T9" s="254"/>
      <c r="U9" s="255"/>
      <c r="V9" s="255"/>
      <c r="W9" s="255"/>
      <c r="X9" s="255"/>
      <c r="Y9" s="255"/>
      <c r="Z9" s="254"/>
      <c r="AA9" s="255"/>
    </row>
    <row r="10" spans="1:28" x14ac:dyDescent="0.2">
      <c r="A10" s="233">
        <v>4</v>
      </c>
      <c r="B10" s="196" t="s">
        <v>6</v>
      </c>
      <c r="C10" s="206">
        <v>234</v>
      </c>
      <c r="D10" s="207">
        <v>0</v>
      </c>
      <c r="E10" s="176">
        <f t="shared" si="0"/>
        <v>234</v>
      </c>
      <c r="F10" s="274">
        <v>82</v>
      </c>
      <c r="G10" s="271">
        <f t="shared" si="1"/>
        <v>0.35193133047210301</v>
      </c>
      <c r="H10" s="206">
        <v>151</v>
      </c>
      <c r="I10" s="207">
        <v>1</v>
      </c>
      <c r="J10" s="277"/>
      <c r="K10" s="274">
        <v>220</v>
      </c>
      <c r="M10" s="255"/>
      <c r="N10" s="254"/>
      <c r="O10" s="255"/>
      <c r="P10" s="255"/>
      <c r="Q10" s="255"/>
      <c r="R10" s="254"/>
      <c r="S10" s="255"/>
      <c r="T10" s="254"/>
      <c r="U10" s="255"/>
      <c r="V10" s="255"/>
      <c r="W10" s="255"/>
      <c r="X10" s="255"/>
      <c r="Y10" s="255"/>
      <c r="Z10" s="254"/>
      <c r="AA10" s="255"/>
    </row>
    <row r="11" spans="1:28" x14ac:dyDescent="0.2">
      <c r="A11" s="233">
        <v>5</v>
      </c>
      <c r="B11" s="196" t="s">
        <v>7</v>
      </c>
      <c r="C11" s="206">
        <v>296</v>
      </c>
      <c r="D11" s="207">
        <v>0</v>
      </c>
      <c r="E11" s="176">
        <f t="shared" si="0"/>
        <v>296</v>
      </c>
      <c r="F11" s="274">
        <v>74</v>
      </c>
      <c r="G11" s="271">
        <f t="shared" si="1"/>
        <v>0.25</v>
      </c>
      <c r="H11" s="206">
        <v>222</v>
      </c>
      <c r="I11" s="207">
        <v>0</v>
      </c>
      <c r="J11" s="277"/>
      <c r="K11" s="274">
        <v>267</v>
      </c>
    </row>
    <row r="12" spans="1:28" s="171" customFormat="1" x14ac:dyDescent="0.2">
      <c r="A12" s="233">
        <v>6</v>
      </c>
      <c r="B12" s="196" t="s">
        <v>8</v>
      </c>
      <c r="C12" s="206">
        <v>191</v>
      </c>
      <c r="D12" s="207">
        <v>0</v>
      </c>
      <c r="E12" s="176">
        <f t="shared" si="0"/>
        <v>191</v>
      </c>
      <c r="F12" s="274">
        <v>52</v>
      </c>
      <c r="G12" s="271">
        <f t="shared" si="1"/>
        <v>0.27225130890052357</v>
      </c>
      <c r="H12" s="206">
        <v>139</v>
      </c>
      <c r="I12" s="207">
        <v>0</v>
      </c>
      <c r="J12" s="277"/>
      <c r="K12" s="274">
        <v>175</v>
      </c>
    </row>
    <row r="13" spans="1:28" s="171" customFormat="1" x14ac:dyDescent="0.2">
      <c r="A13" s="233">
        <v>7</v>
      </c>
      <c r="B13" s="196" t="s">
        <v>9</v>
      </c>
      <c r="C13" s="206">
        <v>248</v>
      </c>
      <c r="D13" s="207">
        <v>2</v>
      </c>
      <c r="E13" s="176">
        <f t="shared" si="0"/>
        <v>250</v>
      </c>
      <c r="F13" s="274">
        <v>58</v>
      </c>
      <c r="G13" s="271">
        <f t="shared" si="1"/>
        <v>0.23293172690763053</v>
      </c>
      <c r="H13" s="206">
        <v>191</v>
      </c>
      <c r="I13" s="207">
        <v>1</v>
      </c>
      <c r="J13" s="277"/>
      <c r="K13" s="274">
        <v>231</v>
      </c>
    </row>
    <row r="14" spans="1:28" s="171" customFormat="1" x14ac:dyDescent="0.2">
      <c r="A14" s="233">
        <v>8</v>
      </c>
      <c r="B14" s="196" t="s">
        <v>10</v>
      </c>
      <c r="C14" s="206">
        <v>245</v>
      </c>
      <c r="D14" s="207">
        <v>0</v>
      </c>
      <c r="E14" s="176">
        <f t="shared" si="0"/>
        <v>245</v>
      </c>
      <c r="F14" s="274">
        <v>54</v>
      </c>
      <c r="G14" s="271">
        <f t="shared" si="1"/>
        <v>0.22040816326530613</v>
      </c>
      <c r="H14" s="206">
        <v>191</v>
      </c>
      <c r="I14" s="207">
        <v>0</v>
      </c>
      <c r="J14" s="277"/>
      <c r="K14" s="274">
        <v>238</v>
      </c>
    </row>
    <row r="15" spans="1:28" s="171" customFormat="1" x14ac:dyDescent="0.2">
      <c r="A15" s="233">
        <v>9</v>
      </c>
      <c r="B15" s="196" t="s">
        <v>11</v>
      </c>
      <c r="C15" s="206">
        <v>408</v>
      </c>
      <c r="D15" s="207">
        <v>0</v>
      </c>
      <c r="E15" s="176">
        <f t="shared" si="0"/>
        <v>408</v>
      </c>
      <c r="F15" s="274">
        <v>105</v>
      </c>
      <c r="G15" s="271">
        <f t="shared" si="1"/>
        <v>0.25862068965517243</v>
      </c>
      <c r="H15" s="206">
        <v>301</v>
      </c>
      <c r="I15" s="207">
        <v>2</v>
      </c>
      <c r="J15" s="277"/>
      <c r="K15" s="274">
        <v>386</v>
      </c>
    </row>
    <row r="16" spans="1:28" s="171" customFormat="1" x14ac:dyDescent="0.2">
      <c r="A16" s="233">
        <v>10</v>
      </c>
      <c r="B16" s="196" t="s">
        <v>12</v>
      </c>
      <c r="C16" s="206">
        <v>444</v>
      </c>
      <c r="D16" s="207">
        <v>0</v>
      </c>
      <c r="E16" s="176">
        <f t="shared" si="0"/>
        <v>444</v>
      </c>
      <c r="F16" s="274">
        <v>65</v>
      </c>
      <c r="G16" s="271">
        <f t="shared" si="1"/>
        <v>0.1463963963963964</v>
      </c>
      <c r="H16" s="206">
        <v>379</v>
      </c>
      <c r="I16" s="207">
        <v>0</v>
      </c>
      <c r="J16" s="277"/>
      <c r="K16" s="274">
        <v>416</v>
      </c>
    </row>
    <row r="17" spans="1:15" s="171" customFormat="1" x14ac:dyDescent="0.2">
      <c r="A17" s="233">
        <v>11</v>
      </c>
      <c r="B17" s="196" t="s">
        <v>13</v>
      </c>
      <c r="C17" s="206">
        <v>586</v>
      </c>
      <c r="D17" s="207">
        <v>2</v>
      </c>
      <c r="E17" s="176">
        <f t="shared" si="0"/>
        <v>588</v>
      </c>
      <c r="F17" s="274">
        <v>81</v>
      </c>
      <c r="G17" s="271">
        <f t="shared" si="1"/>
        <v>0.13798977853492334</v>
      </c>
      <c r="H17" s="206">
        <v>506</v>
      </c>
      <c r="I17" s="207">
        <v>1</v>
      </c>
      <c r="J17" s="277"/>
      <c r="K17" s="274">
        <v>530</v>
      </c>
    </row>
    <row r="18" spans="1:15" s="171" customFormat="1" x14ac:dyDescent="0.2">
      <c r="A18" s="233">
        <v>12</v>
      </c>
      <c r="B18" s="196" t="s">
        <v>14</v>
      </c>
      <c r="C18" s="206">
        <v>668</v>
      </c>
      <c r="D18" s="207">
        <v>5</v>
      </c>
      <c r="E18" s="176">
        <f t="shared" si="0"/>
        <v>673</v>
      </c>
      <c r="F18" s="274">
        <v>166</v>
      </c>
      <c r="G18" s="271">
        <f t="shared" si="1"/>
        <v>0.24813153961136025</v>
      </c>
      <c r="H18" s="206">
        <v>503</v>
      </c>
      <c r="I18" s="207">
        <v>4</v>
      </c>
      <c r="J18" s="277"/>
      <c r="K18" s="274">
        <v>608</v>
      </c>
    </row>
    <row r="19" spans="1:15" s="171" customFormat="1" x14ac:dyDescent="0.2">
      <c r="A19" s="233">
        <v>13</v>
      </c>
      <c r="B19" s="196" t="s">
        <v>15</v>
      </c>
      <c r="C19" s="206">
        <v>508</v>
      </c>
      <c r="D19" s="207">
        <v>4</v>
      </c>
      <c r="E19" s="176">
        <f t="shared" si="0"/>
        <v>512</v>
      </c>
      <c r="F19" s="274">
        <v>78</v>
      </c>
      <c r="G19" s="271">
        <f t="shared" si="1"/>
        <v>0.15294117647058825</v>
      </c>
      <c r="H19" s="206">
        <v>432</v>
      </c>
      <c r="I19" s="207">
        <v>2</v>
      </c>
      <c r="J19" s="277"/>
      <c r="K19" s="274">
        <v>478</v>
      </c>
    </row>
    <row r="20" spans="1:15" s="171" customFormat="1" x14ac:dyDescent="0.2">
      <c r="A20" s="233">
        <v>14</v>
      </c>
      <c r="B20" s="196" t="s">
        <v>16</v>
      </c>
      <c r="C20" s="206">
        <v>318</v>
      </c>
      <c r="D20" s="207">
        <v>4</v>
      </c>
      <c r="E20" s="176">
        <f t="shared" si="0"/>
        <v>322</v>
      </c>
      <c r="F20" s="274">
        <v>72</v>
      </c>
      <c r="G20" s="271">
        <f t="shared" si="1"/>
        <v>0.22429906542056074</v>
      </c>
      <c r="H20" s="206">
        <v>249</v>
      </c>
      <c r="I20" s="207">
        <v>1</v>
      </c>
      <c r="J20" s="277"/>
      <c r="K20" s="274">
        <v>298</v>
      </c>
    </row>
    <row r="21" spans="1:15" s="171" customFormat="1" ht="18" customHeight="1" thickBot="1" x14ac:dyDescent="0.25">
      <c r="A21" s="232">
        <v>15</v>
      </c>
      <c r="B21" s="227" t="s">
        <v>17</v>
      </c>
      <c r="C21" s="208">
        <v>709</v>
      </c>
      <c r="D21" s="209">
        <v>0</v>
      </c>
      <c r="E21" s="180">
        <f t="shared" si="0"/>
        <v>709</v>
      </c>
      <c r="F21" s="275">
        <v>140</v>
      </c>
      <c r="G21" s="272">
        <f t="shared" si="1"/>
        <v>0.20558002936857561</v>
      </c>
      <c r="H21" s="208">
        <v>541</v>
      </c>
      <c r="I21" s="209">
        <v>28</v>
      </c>
      <c r="J21" s="278"/>
      <c r="K21" s="275">
        <v>654</v>
      </c>
    </row>
    <row r="22" spans="1:15" s="104" customFormat="1" ht="19.5" customHeight="1" thickBot="1" x14ac:dyDescent="0.3">
      <c r="A22" s="223"/>
      <c r="B22" s="109" t="s">
        <v>175</v>
      </c>
      <c r="C22" s="124">
        <f>SUM(C7:C21)</f>
        <v>6154</v>
      </c>
      <c r="D22" s="107">
        <f>SUM(D7:D21)</f>
        <v>20</v>
      </c>
      <c r="E22" s="149">
        <f>SUM(E7:E21)</f>
        <v>6174</v>
      </c>
      <c r="F22" s="150">
        <f>SUM(F7:F21)</f>
        <v>1409</v>
      </c>
      <c r="G22" s="151">
        <f>F22/E22</f>
        <v>0.22821509556203434</v>
      </c>
      <c r="H22" s="107">
        <f>SUM(H7:H21)</f>
        <v>4722</v>
      </c>
      <c r="I22" s="107">
        <f>SUM(I7:I21)</f>
        <v>43</v>
      </c>
      <c r="J22" s="107">
        <f>SUM(J7:J21)</f>
        <v>0</v>
      </c>
      <c r="K22" s="149">
        <f>SUM(K7:K21)</f>
        <v>5706</v>
      </c>
    </row>
    <row r="23" spans="1:15" s="104" customFormat="1" ht="19.5" hidden="1" customHeight="1" thickBot="1" x14ac:dyDescent="0.3">
      <c r="A23" s="108"/>
      <c r="B23" s="109" t="s">
        <v>71</v>
      </c>
      <c r="C23" s="127">
        <v>1501</v>
      </c>
      <c r="D23" s="152">
        <v>42</v>
      </c>
      <c r="E23" s="153">
        <v>1543</v>
      </c>
      <c r="F23" s="154">
        <v>319</v>
      </c>
      <c r="G23" s="155">
        <v>0.2067401166558652</v>
      </c>
      <c r="H23" s="152">
        <v>1170</v>
      </c>
      <c r="I23" s="152">
        <v>54</v>
      </c>
      <c r="J23" s="152">
        <v>1543</v>
      </c>
      <c r="K23" s="153">
        <v>1508</v>
      </c>
    </row>
    <row r="24" spans="1:15" s="104" customFormat="1" ht="19.5" hidden="1" customHeight="1" thickBot="1" x14ac:dyDescent="0.3">
      <c r="A24" s="108"/>
      <c r="B24" s="109" t="s">
        <v>27</v>
      </c>
      <c r="C24" s="127">
        <v>1788</v>
      </c>
      <c r="D24" s="152">
        <v>26</v>
      </c>
      <c r="E24" s="153">
        <v>1814</v>
      </c>
      <c r="F24" s="154">
        <v>332</v>
      </c>
      <c r="G24" s="155">
        <v>0.18302094818081588</v>
      </c>
      <c r="H24" s="152">
        <v>1439</v>
      </c>
      <c r="I24" s="152">
        <v>43</v>
      </c>
      <c r="J24" s="152">
        <v>1814</v>
      </c>
      <c r="K24" s="153">
        <v>1784</v>
      </c>
    </row>
    <row r="25" spans="1:15" s="171" customFormat="1" ht="19.5" customHeight="1" thickBot="1" x14ac:dyDescent="0.25">
      <c r="A25" s="163"/>
      <c r="B25" s="173" t="s">
        <v>87</v>
      </c>
      <c r="C25" s="164">
        <v>5699</v>
      </c>
      <c r="D25" s="165">
        <v>35</v>
      </c>
      <c r="E25" s="166">
        <v>5734</v>
      </c>
      <c r="F25" s="167">
        <v>1126</v>
      </c>
      <c r="G25" s="168">
        <v>0.1963725148238577</v>
      </c>
      <c r="H25" s="165">
        <v>4585</v>
      </c>
      <c r="I25" s="165">
        <v>22</v>
      </c>
      <c r="J25" s="165">
        <v>0</v>
      </c>
      <c r="K25" s="166">
        <v>5289</v>
      </c>
      <c r="O25" s="171" t="s">
        <v>85</v>
      </c>
    </row>
    <row r="26" spans="1:15" s="104" customFormat="1" ht="19.5" customHeight="1" thickBot="1" x14ac:dyDescent="0.3">
      <c r="A26" s="108"/>
      <c r="B26" s="156" t="s">
        <v>84</v>
      </c>
      <c r="C26" s="157">
        <v>5288</v>
      </c>
      <c r="D26" s="158">
        <v>26</v>
      </c>
      <c r="E26" s="159">
        <v>5314</v>
      </c>
      <c r="F26" s="160">
        <v>991</v>
      </c>
      <c r="G26" s="161">
        <v>0.18648852088821979</v>
      </c>
      <c r="H26" s="158">
        <v>4288</v>
      </c>
      <c r="I26" s="158">
        <v>35</v>
      </c>
      <c r="J26" s="158">
        <v>5314</v>
      </c>
      <c r="K26" s="159">
        <v>4933</v>
      </c>
    </row>
    <row r="27" spans="1:15" s="104" customFormat="1" ht="19.5" customHeight="1" thickBot="1" x14ac:dyDescent="0.3">
      <c r="A27" s="108"/>
      <c r="B27" s="156" t="s">
        <v>72</v>
      </c>
      <c r="C27" s="157">
        <v>5157</v>
      </c>
      <c r="D27" s="158">
        <v>27</v>
      </c>
      <c r="E27" s="159">
        <v>5184</v>
      </c>
      <c r="F27" s="160">
        <v>1023</v>
      </c>
      <c r="G27" s="161">
        <v>0.19733796296296297</v>
      </c>
      <c r="H27" s="158">
        <v>4134</v>
      </c>
      <c r="I27" s="158">
        <v>27</v>
      </c>
      <c r="J27" s="158">
        <v>5184</v>
      </c>
      <c r="K27" s="159">
        <v>4831</v>
      </c>
      <c r="N27" s="104" t="s">
        <v>85</v>
      </c>
    </row>
    <row r="28" spans="1:15" s="104" customFormat="1" ht="19.5" customHeight="1" thickBot="1" x14ac:dyDescent="0.3">
      <c r="A28" s="108"/>
      <c r="B28" s="156" t="s">
        <v>18</v>
      </c>
      <c r="C28" s="157">
        <v>4926</v>
      </c>
      <c r="D28" s="158">
        <v>8</v>
      </c>
      <c r="E28" s="159">
        <v>4934</v>
      </c>
      <c r="F28" s="160">
        <v>918</v>
      </c>
      <c r="G28" s="161">
        <v>0.18605593838670451</v>
      </c>
      <c r="H28" s="158">
        <v>3990</v>
      </c>
      <c r="I28" s="158">
        <v>26</v>
      </c>
      <c r="J28" s="158">
        <v>4934</v>
      </c>
      <c r="K28" s="159">
        <v>4638</v>
      </c>
    </row>
    <row r="29" spans="1:15" s="104" customFormat="1" ht="19.5" hidden="1" customHeight="1" thickBot="1" x14ac:dyDescent="0.3">
      <c r="A29" s="108"/>
      <c r="B29" s="109" t="s">
        <v>28</v>
      </c>
      <c r="C29" s="127">
        <v>1508</v>
      </c>
      <c r="D29" s="152">
        <v>20</v>
      </c>
      <c r="E29" s="153">
        <v>1528</v>
      </c>
      <c r="F29" s="154">
        <v>292</v>
      </c>
      <c r="G29" s="155">
        <v>0.19109947643979058</v>
      </c>
      <c r="H29" s="152">
        <v>1206</v>
      </c>
      <c r="I29" s="152">
        <v>30</v>
      </c>
      <c r="J29" s="152">
        <v>1528</v>
      </c>
      <c r="K29" s="153">
        <v>1510</v>
      </c>
    </row>
    <row r="30" spans="1:15" s="104" customFormat="1" ht="21" hidden="1" customHeight="1" thickBot="1" x14ac:dyDescent="0.3">
      <c r="A30" s="108"/>
      <c r="B30" s="109" t="s">
        <v>29</v>
      </c>
      <c r="C30" s="127">
        <v>1606</v>
      </c>
      <c r="D30" s="152">
        <v>6</v>
      </c>
      <c r="E30" s="153">
        <v>1612</v>
      </c>
      <c r="F30" s="154">
        <v>316</v>
      </c>
      <c r="G30" s="155">
        <v>0.19602977667493796</v>
      </c>
      <c r="H30" s="152">
        <v>1279</v>
      </c>
      <c r="I30" s="152">
        <v>17</v>
      </c>
      <c r="J30" s="152">
        <v>1612</v>
      </c>
      <c r="K30" s="153">
        <v>1600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AF30"/>
  <sheetViews>
    <sheetView showGridLines="0" topLeftCell="A10" zoomScale="75" zoomScaleNormal="75" workbookViewId="0">
      <selection activeCell="U48" sqref="U48"/>
    </sheetView>
  </sheetViews>
  <sheetFormatPr baseColWidth="10" defaultRowHeight="15" x14ac:dyDescent="0.2"/>
  <cols>
    <col min="1" max="1" width="4.85546875" style="370" customWidth="1"/>
    <col min="2" max="2" width="5.5703125" style="369" customWidth="1"/>
    <col min="3" max="3" width="23.42578125" style="369" customWidth="1"/>
    <col min="4" max="4" width="12.5703125" style="369" customWidth="1"/>
    <col min="5" max="5" width="11.28515625" style="369" customWidth="1"/>
    <col min="6" max="6" width="9.7109375" style="369" customWidth="1"/>
    <col min="7" max="8" width="10.42578125" style="369" customWidth="1"/>
    <col min="9" max="9" width="11.42578125" style="369" customWidth="1"/>
    <col min="10" max="12" width="13.140625" style="369" customWidth="1"/>
    <col min="13" max="14" width="10.42578125" style="369" customWidth="1"/>
    <col min="15" max="15" width="15.140625" style="369" customWidth="1"/>
    <col min="16" max="16" width="4.85546875" style="370" customWidth="1"/>
    <col min="17" max="17" width="10.42578125" style="369" customWidth="1"/>
    <col min="18" max="16384" width="11.42578125" style="369"/>
  </cols>
  <sheetData>
    <row r="1" spans="1:32" x14ac:dyDescent="0.2">
      <c r="A1" s="367"/>
      <c r="B1" s="368"/>
      <c r="C1" s="368"/>
    </row>
    <row r="2" spans="1:32" x14ac:dyDescent="0.2">
      <c r="A2" s="371" t="s">
        <v>0</v>
      </c>
    </row>
    <row r="3" spans="1:32" x14ac:dyDescent="0.2">
      <c r="A3" s="371"/>
    </row>
    <row r="4" spans="1:32" x14ac:dyDescent="0.2">
      <c r="A4" s="371"/>
    </row>
    <row r="5" spans="1:32" x14ac:dyDescent="0.2">
      <c r="A5" s="371" t="str">
        <f>B8</f>
        <v>Tabell 2 - 3 - B - Undersøkelsessaker i barnevernet i perioden 01.01. - 31.12.</v>
      </c>
    </row>
    <row r="6" spans="1:32" x14ac:dyDescent="0.2">
      <c r="A6" s="371"/>
    </row>
    <row r="8" spans="1:32" s="372" customFormat="1" ht="26.25" customHeight="1" thickBot="1" x14ac:dyDescent="0.3">
      <c r="B8" s="373" t="s">
        <v>178</v>
      </c>
    </row>
    <row r="9" spans="1:32" s="372" customFormat="1" ht="117.75" customHeight="1" thickBot="1" x14ac:dyDescent="0.3">
      <c r="B9" s="374" t="s">
        <v>1</v>
      </c>
      <c r="C9" s="375" t="s">
        <v>2</v>
      </c>
      <c r="D9" s="376" t="s">
        <v>73</v>
      </c>
      <c r="E9" s="377" t="s">
        <v>166</v>
      </c>
      <c r="F9" s="377" t="s">
        <v>86</v>
      </c>
      <c r="G9" s="378" t="s">
        <v>74</v>
      </c>
      <c r="H9" s="378" t="s">
        <v>75</v>
      </c>
      <c r="I9" s="379" t="s">
        <v>78</v>
      </c>
      <c r="J9" s="380" t="s">
        <v>30</v>
      </c>
      <c r="K9" s="380" t="s">
        <v>79</v>
      </c>
      <c r="L9" s="439" t="s">
        <v>31</v>
      </c>
      <c r="M9" s="442" t="s">
        <v>173</v>
      </c>
      <c r="N9" s="443" t="s">
        <v>76</v>
      </c>
      <c r="O9" s="379" t="s">
        <v>77</v>
      </c>
    </row>
    <row r="10" spans="1:32" ht="15" customHeight="1" x14ac:dyDescent="0.25">
      <c r="A10" s="369"/>
      <c r="B10" s="381">
        <v>1</v>
      </c>
      <c r="C10" s="382" t="s">
        <v>3</v>
      </c>
      <c r="D10" s="383">
        <v>351</v>
      </c>
      <c r="E10" s="384">
        <v>73</v>
      </c>
      <c r="F10" s="385">
        <f>D10+E10</f>
        <v>424</v>
      </c>
      <c r="G10" s="386">
        <v>133</v>
      </c>
      <c r="H10" s="386">
        <v>201</v>
      </c>
      <c r="I10" s="387">
        <v>1</v>
      </c>
      <c r="J10" s="388">
        <f>1-I10/(H10+G10)</f>
        <v>0.99700598802395213</v>
      </c>
      <c r="K10" s="387">
        <v>0</v>
      </c>
      <c r="L10" s="389">
        <f>1-K10/(H10+G10)</f>
        <v>1</v>
      </c>
      <c r="M10" s="440">
        <v>90</v>
      </c>
      <c r="N10" s="441">
        <v>394</v>
      </c>
      <c r="O10" s="390">
        <f>G10/(G10+H10)</f>
        <v>0.39820359281437123</v>
      </c>
      <c r="P10" s="369"/>
    </row>
    <row r="11" spans="1:32" ht="15.75" customHeight="1" x14ac:dyDescent="0.25">
      <c r="A11" s="369"/>
      <c r="B11" s="391">
        <v>2</v>
      </c>
      <c r="C11" s="392" t="s">
        <v>4</v>
      </c>
      <c r="D11" s="393">
        <v>353</v>
      </c>
      <c r="E11" s="394">
        <v>84</v>
      </c>
      <c r="F11" s="395">
        <f t="shared" ref="F11:F24" si="0">D11+E11</f>
        <v>437</v>
      </c>
      <c r="G11" s="396">
        <v>104</v>
      </c>
      <c r="H11" s="396">
        <v>251</v>
      </c>
      <c r="I11" s="397">
        <v>10</v>
      </c>
      <c r="J11" s="398">
        <f t="shared" ref="J11:J25" si="1">1-I11/(H11+G11)</f>
        <v>0.971830985915493</v>
      </c>
      <c r="K11" s="397">
        <v>6</v>
      </c>
      <c r="L11" s="399">
        <f t="shared" ref="L11:L24" si="2">1-K11/(H11+G11)</f>
        <v>0.9830985915492958</v>
      </c>
      <c r="M11" s="396">
        <v>79</v>
      </c>
      <c r="N11" s="397">
        <v>400</v>
      </c>
      <c r="O11" s="400">
        <f t="shared" ref="O11:O25" si="3">G11/(G11+H11)</f>
        <v>0.29295774647887324</v>
      </c>
      <c r="P11" s="369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</row>
    <row r="12" spans="1:32" ht="15.75" x14ac:dyDescent="0.25">
      <c r="A12" s="369"/>
      <c r="B12" s="391">
        <v>3</v>
      </c>
      <c r="C12" s="392" t="s">
        <v>5</v>
      </c>
      <c r="D12" s="393">
        <v>213</v>
      </c>
      <c r="E12" s="394">
        <v>50</v>
      </c>
      <c r="F12" s="395">
        <f t="shared" si="0"/>
        <v>263</v>
      </c>
      <c r="G12" s="396">
        <v>94</v>
      </c>
      <c r="H12" s="396">
        <v>103</v>
      </c>
      <c r="I12" s="397">
        <v>4</v>
      </c>
      <c r="J12" s="398">
        <f t="shared" si="1"/>
        <v>0.97969543147208127</v>
      </c>
      <c r="K12" s="397">
        <v>0</v>
      </c>
      <c r="L12" s="399">
        <f t="shared" si="2"/>
        <v>1</v>
      </c>
      <c r="M12" s="396">
        <v>66</v>
      </c>
      <c r="N12" s="397">
        <v>253</v>
      </c>
      <c r="O12" s="400">
        <f t="shared" si="3"/>
        <v>0.47715736040609136</v>
      </c>
      <c r="P12" s="369"/>
      <c r="R12" s="402"/>
      <c r="S12" s="403"/>
      <c r="T12" s="402"/>
      <c r="U12" s="402"/>
      <c r="V12" s="402"/>
      <c r="W12" s="403"/>
      <c r="X12" s="402"/>
      <c r="Y12" s="403"/>
      <c r="Z12" s="402"/>
      <c r="AA12" s="402"/>
      <c r="AB12" s="402"/>
      <c r="AC12" s="402"/>
      <c r="AD12" s="402"/>
      <c r="AE12" s="403"/>
      <c r="AF12" s="402"/>
    </row>
    <row r="13" spans="1:32" ht="15.75" x14ac:dyDescent="0.25">
      <c r="A13" s="369"/>
      <c r="B13" s="391">
        <v>4</v>
      </c>
      <c r="C13" s="392" t="s">
        <v>6</v>
      </c>
      <c r="D13" s="393">
        <v>151</v>
      </c>
      <c r="E13" s="394">
        <v>37</v>
      </c>
      <c r="F13" s="395">
        <f t="shared" si="0"/>
        <v>188</v>
      </c>
      <c r="G13" s="396">
        <v>48</v>
      </c>
      <c r="H13" s="396">
        <v>96</v>
      </c>
      <c r="I13" s="397">
        <v>0</v>
      </c>
      <c r="J13" s="398">
        <f t="shared" si="1"/>
        <v>1</v>
      </c>
      <c r="K13" s="397">
        <v>0</v>
      </c>
      <c r="L13" s="399">
        <f t="shared" si="2"/>
        <v>1</v>
      </c>
      <c r="M13" s="396">
        <v>44</v>
      </c>
      <c r="N13" s="397">
        <v>181</v>
      </c>
      <c r="O13" s="400">
        <f t="shared" si="3"/>
        <v>0.33333333333333331</v>
      </c>
      <c r="P13" s="369"/>
    </row>
    <row r="14" spans="1:32" ht="15.75" x14ac:dyDescent="0.25">
      <c r="A14" s="369"/>
      <c r="B14" s="391">
        <v>5</v>
      </c>
      <c r="C14" s="392" t="s">
        <v>7</v>
      </c>
      <c r="D14" s="393">
        <v>222</v>
      </c>
      <c r="E14" s="394">
        <v>49</v>
      </c>
      <c r="F14" s="395">
        <f t="shared" si="0"/>
        <v>271</v>
      </c>
      <c r="G14" s="396">
        <v>66</v>
      </c>
      <c r="H14" s="396">
        <v>145</v>
      </c>
      <c r="I14" s="397">
        <v>10</v>
      </c>
      <c r="J14" s="398">
        <f t="shared" si="1"/>
        <v>0.95260663507109</v>
      </c>
      <c r="K14" s="397">
        <v>0</v>
      </c>
      <c r="L14" s="399">
        <f t="shared" si="2"/>
        <v>1</v>
      </c>
      <c r="M14" s="396">
        <v>60</v>
      </c>
      <c r="N14" s="397">
        <v>247</v>
      </c>
      <c r="O14" s="400">
        <f t="shared" si="3"/>
        <v>0.3127962085308057</v>
      </c>
      <c r="P14" s="369"/>
    </row>
    <row r="15" spans="1:32" ht="20.25" customHeight="1" x14ac:dyDescent="0.25">
      <c r="A15" s="369"/>
      <c r="B15" s="391">
        <v>6</v>
      </c>
      <c r="C15" s="392" t="s">
        <v>8</v>
      </c>
      <c r="D15" s="393">
        <v>139</v>
      </c>
      <c r="E15" s="394">
        <v>18</v>
      </c>
      <c r="F15" s="395">
        <f t="shared" si="0"/>
        <v>157</v>
      </c>
      <c r="G15" s="396">
        <v>41</v>
      </c>
      <c r="H15" s="396">
        <v>77</v>
      </c>
      <c r="I15" s="397">
        <v>6</v>
      </c>
      <c r="J15" s="398">
        <f t="shared" si="1"/>
        <v>0.94915254237288138</v>
      </c>
      <c r="K15" s="397">
        <v>0</v>
      </c>
      <c r="L15" s="399">
        <f t="shared" si="2"/>
        <v>1</v>
      </c>
      <c r="M15" s="396">
        <v>39</v>
      </c>
      <c r="N15" s="397">
        <v>150</v>
      </c>
      <c r="O15" s="400">
        <f t="shared" si="3"/>
        <v>0.34745762711864409</v>
      </c>
      <c r="P15" s="369"/>
    </row>
    <row r="16" spans="1:32" ht="15.75" x14ac:dyDescent="0.25">
      <c r="A16" s="369"/>
      <c r="B16" s="391">
        <v>7</v>
      </c>
      <c r="C16" s="392" t="s">
        <v>9</v>
      </c>
      <c r="D16" s="393">
        <v>191</v>
      </c>
      <c r="E16" s="394">
        <v>48</v>
      </c>
      <c r="F16" s="395">
        <f t="shared" si="0"/>
        <v>239</v>
      </c>
      <c r="G16" s="396">
        <v>71</v>
      </c>
      <c r="H16" s="396">
        <v>110</v>
      </c>
      <c r="I16" s="397">
        <v>2</v>
      </c>
      <c r="J16" s="398">
        <f t="shared" si="1"/>
        <v>0.98895027624309395</v>
      </c>
      <c r="K16" s="397">
        <v>0</v>
      </c>
      <c r="L16" s="399">
        <f t="shared" si="2"/>
        <v>1</v>
      </c>
      <c r="M16" s="396">
        <v>58</v>
      </c>
      <c r="N16" s="397">
        <v>220</v>
      </c>
      <c r="O16" s="400">
        <f t="shared" si="3"/>
        <v>0.39226519337016574</v>
      </c>
      <c r="P16" s="369"/>
    </row>
    <row r="17" spans="1:16" ht="15.75" x14ac:dyDescent="0.25">
      <c r="A17" s="369"/>
      <c r="B17" s="391">
        <v>8</v>
      </c>
      <c r="C17" s="392" t="s">
        <v>10</v>
      </c>
      <c r="D17" s="393">
        <v>191</v>
      </c>
      <c r="E17" s="394">
        <v>41</v>
      </c>
      <c r="F17" s="395">
        <f t="shared" si="0"/>
        <v>232</v>
      </c>
      <c r="G17" s="396">
        <v>61</v>
      </c>
      <c r="H17" s="396">
        <v>114</v>
      </c>
      <c r="I17" s="397">
        <v>5</v>
      </c>
      <c r="J17" s="398">
        <f t="shared" si="1"/>
        <v>0.97142857142857142</v>
      </c>
      <c r="K17" s="397">
        <v>0</v>
      </c>
      <c r="L17" s="399">
        <f t="shared" si="2"/>
        <v>1</v>
      </c>
      <c r="M17" s="396">
        <v>57</v>
      </c>
      <c r="N17" s="397">
        <v>221</v>
      </c>
      <c r="O17" s="400">
        <f t="shared" si="3"/>
        <v>0.34857142857142859</v>
      </c>
      <c r="P17" s="369"/>
    </row>
    <row r="18" spans="1:16" ht="15.75" x14ac:dyDescent="0.25">
      <c r="A18" s="369"/>
      <c r="B18" s="391">
        <v>9</v>
      </c>
      <c r="C18" s="392" t="s">
        <v>11</v>
      </c>
      <c r="D18" s="393">
        <v>301</v>
      </c>
      <c r="E18" s="394">
        <v>53</v>
      </c>
      <c r="F18" s="395">
        <f t="shared" si="0"/>
        <v>354</v>
      </c>
      <c r="G18" s="396">
        <v>104</v>
      </c>
      <c r="H18" s="396">
        <v>158</v>
      </c>
      <c r="I18" s="397">
        <v>4</v>
      </c>
      <c r="J18" s="398">
        <f t="shared" si="1"/>
        <v>0.98473282442748089</v>
      </c>
      <c r="K18" s="397">
        <v>0</v>
      </c>
      <c r="L18" s="399">
        <f t="shared" si="2"/>
        <v>1</v>
      </c>
      <c r="M18" s="396">
        <v>92</v>
      </c>
      <c r="N18" s="397">
        <v>336</v>
      </c>
      <c r="O18" s="400">
        <f t="shared" si="3"/>
        <v>0.39694656488549618</v>
      </c>
      <c r="P18" s="369"/>
    </row>
    <row r="19" spans="1:16" ht="15.75" x14ac:dyDescent="0.25">
      <c r="A19" s="369"/>
      <c r="B19" s="391">
        <v>10</v>
      </c>
      <c r="C19" s="392" t="s">
        <v>12</v>
      </c>
      <c r="D19" s="393">
        <v>379</v>
      </c>
      <c r="E19" s="394">
        <v>71</v>
      </c>
      <c r="F19" s="395">
        <f t="shared" si="0"/>
        <v>450</v>
      </c>
      <c r="G19" s="396">
        <v>148</v>
      </c>
      <c r="H19" s="396">
        <v>194</v>
      </c>
      <c r="I19" s="397">
        <v>4</v>
      </c>
      <c r="J19" s="398">
        <f t="shared" si="1"/>
        <v>0.98830409356725146</v>
      </c>
      <c r="K19" s="397">
        <v>0</v>
      </c>
      <c r="L19" s="399">
        <f t="shared" si="2"/>
        <v>1</v>
      </c>
      <c r="M19" s="396">
        <v>108</v>
      </c>
      <c r="N19" s="397">
        <v>422</v>
      </c>
      <c r="O19" s="400">
        <f t="shared" si="3"/>
        <v>0.43274853801169588</v>
      </c>
      <c r="P19" s="369"/>
    </row>
    <row r="20" spans="1:16" ht="20.25" customHeight="1" x14ac:dyDescent="0.25">
      <c r="A20" s="369"/>
      <c r="B20" s="391">
        <v>11</v>
      </c>
      <c r="C20" s="392" t="s">
        <v>13</v>
      </c>
      <c r="D20" s="393">
        <v>506</v>
      </c>
      <c r="E20" s="394">
        <v>97</v>
      </c>
      <c r="F20" s="395">
        <f t="shared" si="0"/>
        <v>603</v>
      </c>
      <c r="G20" s="396">
        <v>157</v>
      </c>
      <c r="H20" s="396">
        <v>324</v>
      </c>
      <c r="I20" s="397">
        <v>6</v>
      </c>
      <c r="J20" s="398">
        <f t="shared" si="1"/>
        <v>0.98752598752598753</v>
      </c>
      <c r="K20" s="397">
        <v>0</v>
      </c>
      <c r="L20" s="399">
        <f t="shared" si="2"/>
        <v>1</v>
      </c>
      <c r="M20" s="396">
        <v>122</v>
      </c>
      <c r="N20" s="397">
        <v>551</v>
      </c>
      <c r="O20" s="400">
        <f t="shared" si="3"/>
        <v>0.32640332640332642</v>
      </c>
      <c r="P20" s="369"/>
    </row>
    <row r="21" spans="1:16" ht="15.75" x14ac:dyDescent="0.25">
      <c r="A21" s="369"/>
      <c r="B21" s="391">
        <v>12</v>
      </c>
      <c r="C21" s="392" t="s">
        <v>14</v>
      </c>
      <c r="D21" s="393">
        <v>503</v>
      </c>
      <c r="E21" s="394">
        <v>113</v>
      </c>
      <c r="F21" s="395">
        <f t="shared" si="0"/>
        <v>616</v>
      </c>
      <c r="G21" s="396">
        <v>169</v>
      </c>
      <c r="H21" s="396">
        <v>284</v>
      </c>
      <c r="I21" s="397">
        <v>5</v>
      </c>
      <c r="J21" s="398">
        <f t="shared" si="1"/>
        <v>0.98896247240618096</v>
      </c>
      <c r="K21" s="397">
        <v>0</v>
      </c>
      <c r="L21" s="399">
        <f t="shared" si="2"/>
        <v>1</v>
      </c>
      <c r="M21" s="396">
        <v>163</v>
      </c>
      <c r="N21" s="397">
        <v>580</v>
      </c>
      <c r="O21" s="400">
        <f t="shared" si="3"/>
        <v>0.3730684326710817</v>
      </c>
      <c r="P21" s="369"/>
    </row>
    <row r="22" spans="1:16" ht="15.75" x14ac:dyDescent="0.25">
      <c r="A22" s="369"/>
      <c r="B22" s="391">
        <v>13</v>
      </c>
      <c r="C22" s="392" t="s">
        <v>15</v>
      </c>
      <c r="D22" s="393">
        <v>432</v>
      </c>
      <c r="E22" s="394">
        <v>84</v>
      </c>
      <c r="F22" s="395">
        <f t="shared" si="0"/>
        <v>516</v>
      </c>
      <c r="G22" s="396">
        <v>174</v>
      </c>
      <c r="H22" s="396">
        <v>225</v>
      </c>
      <c r="I22" s="397">
        <v>43</v>
      </c>
      <c r="J22" s="398">
        <f t="shared" si="1"/>
        <v>0.89223057644110271</v>
      </c>
      <c r="K22" s="397">
        <v>1</v>
      </c>
      <c r="L22" s="399">
        <f t="shared" si="2"/>
        <v>0.99749373433583965</v>
      </c>
      <c r="M22" s="396">
        <v>117</v>
      </c>
      <c r="N22" s="397">
        <v>477</v>
      </c>
      <c r="O22" s="400">
        <f t="shared" si="3"/>
        <v>0.43609022556390975</v>
      </c>
      <c r="P22" s="369"/>
    </row>
    <row r="23" spans="1:16" ht="15.75" x14ac:dyDescent="0.25">
      <c r="A23" s="369"/>
      <c r="B23" s="391">
        <v>14</v>
      </c>
      <c r="C23" s="392" t="s">
        <v>16</v>
      </c>
      <c r="D23" s="393">
        <v>249</v>
      </c>
      <c r="E23" s="394">
        <v>70</v>
      </c>
      <c r="F23" s="395">
        <f t="shared" si="0"/>
        <v>319</v>
      </c>
      <c r="G23" s="396">
        <v>83</v>
      </c>
      <c r="H23" s="396">
        <v>169</v>
      </c>
      <c r="I23" s="397">
        <v>0</v>
      </c>
      <c r="J23" s="398">
        <f t="shared" si="1"/>
        <v>1</v>
      </c>
      <c r="K23" s="397">
        <v>0</v>
      </c>
      <c r="L23" s="399">
        <f t="shared" si="2"/>
        <v>1</v>
      </c>
      <c r="M23" s="396">
        <v>67</v>
      </c>
      <c r="N23" s="397">
        <v>298</v>
      </c>
      <c r="O23" s="400">
        <f t="shared" si="3"/>
        <v>0.32936507936507936</v>
      </c>
      <c r="P23" s="369"/>
    </row>
    <row r="24" spans="1:16" ht="31.5" thickBot="1" x14ac:dyDescent="0.3">
      <c r="A24" s="369"/>
      <c r="B24" s="404">
        <v>15</v>
      </c>
      <c r="C24" s="405" t="s">
        <v>17</v>
      </c>
      <c r="D24" s="406">
        <v>541</v>
      </c>
      <c r="E24" s="407">
        <v>120</v>
      </c>
      <c r="F24" s="408">
        <f t="shared" si="0"/>
        <v>661</v>
      </c>
      <c r="G24" s="409">
        <v>212</v>
      </c>
      <c r="H24" s="409">
        <v>274</v>
      </c>
      <c r="I24" s="410">
        <v>100</v>
      </c>
      <c r="J24" s="411">
        <f t="shared" si="1"/>
        <v>0.79423868312757206</v>
      </c>
      <c r="K24" s="410">
        <v>3</v>
      </c>
      <c r="L24" s="412">
        <f t="shared" si="2"/>
        <v>0.99382716049382713</v>
      </c>
      <c r="M24" s="409">
        <v>175</v>
      </c>
      <c r="N24" s="410">
        <v>636</v>
      </c>
      <c r="O24" s="413">
        <f t="shared" si="3"/>
        <v>0.43621399176954734</v>
      </c>
      <c r="P24" s="369"/>
    </row>
    <row r="25" spans="1:16" s="414" customFormat="1" ht="19.5" customHeight="1" x14ac:dyDescent="0.25">
      <c r="B25" s="415"/>
      <c r="C25" s="416" t="s">
        <v>175</v>
      </c>
      <c r="D25" s="417">
        <f t="shared" ref="D25:I25" si="4">SUM(D10:D24)</f>
        <v>4722</v>
      </c>
      <c r="E25" s="417">
        <f t="shared" si="4"/>
        <v>1008</v>
      </c>
      <c r="F25" s="417">
        <f t="shared" si="4"/>
        <v>5730</v>
      </c>
      <c r="G25" s="417">
        <f t="shared" si="4"/>
        <v>1665</v>
      </c>
      <c r="H25" s="417">
        <f t="shared" si="4"/>
        <v>2725</v>
      </c>
      <c r="I25" s="417">
        <f t="shared" si="4"/>
        <v>200</v>
      </c>
      <c r="J25" s="418">
        <f t="shared" si="1"/>
        <v>0.95444191343963558</v>
      </c>
      <c r="K25" s="417">
        <f>SUM(K10:K24)</f>
        <v>10</v>
      </c>
      <c r="L25" s="418">
        <f>1-K25/(H25+G25)</f>
        <v>0.99772209567198178</v>
      </c>
      <c r="M25" s="419">
        <f>SUM(M10:M24)</f>
        <v>1337</v>
      </c>
      <c r="N25" s="417">
        <f>SUM(N10:N24)</f>
        <v>5366</v>
      </c>
      <c r="O25" s="420">
        <f t="shared" si="3"/>
        <v>0.37927107061503418</v>
      </c>
    </row>
    <row r="26" spans="1:16" s="414" customFormat="1" ht="19.5" customHeight="1" x14ac:dyDescent="0.25">
      <c r="B26" s="421"/>
      <c r="C26" s="422" t="s">
        <v>87</v>
      </c>
      <c r="D26" s="423">
        <v>4585</v>
      </c>
      <c r="E26" s="423">
        <v>1047</v>
      </c>
      <c r="F26" s="423">
        <v>5632</v>
      </c>
      <c r="G26" s="423">
        <v>1807</v>
      </c>
      <c r="H26" s="423">
        <v>2757</v>
      </c>
      <c r="I26" s="423">
        <v>213</v>
      </c>
      <c r="J26" s="424">
        <v>0.95333041191936896</v>
      </c>
      <c r="K26" s="423">
        <v>16</v>
      </c>
      <c r="L26" s="424">
        <v>0.99649430324276955</v>
      </c>
      <c r="M26" s="425">
        <v>1066</v>
      </c>
      <c r="N26" s="423">
        <v>5196</v>
      </c>
      <c r="O26" s="426">
        <v>0.39592462751971952</v>
      </c>
    </row>
    <row r="27" spans="1:16" s="414" customFormat="1" ht="19.5" customHeight="1" x14ac:dyDescent="0.25">
      <c r="B27" s="427"/>
      <c r="C27" s="428" t="s">
        <v>84</v>
      </c>
      <c r="D27" s="429">
        <v>4285</v>
      </c>
      <c r="E27" s="430">
        <v>1046</v>
      </c>
      <c r="F27" s="430">
        <v>5331</v>
      </c>
      <c r="G27" s="430">
        <v>1662</v>
      </c>
      <c r="H27" s="430">
        <v>2666</v>
      </c>
      <c r="I27" s="429">
        <v>223</v>
      </c>
      <c r="J27" s="431">
        <v>0.94847504621072087</v>
      </c>
      <c r="K27" s="429">
        <v>17</v>
      </c>
      <c r="L27" s="431">
        <v>0.99607208872458408</v>
      </c>
      <c r="M27" s="430">
        <v>1038</v>
      </c>
      <c r="N27" s="429">
        <v>4963</v>
      </c>
      <c r="O27" s="432">
        <v>0.38401109057301291</v>
      </c>
    </row>
    <row r="28" spans="1:16" s="414" customFormat="1" ht="19.5" customHeight="1" thickBot="1" x14ac:dyDescent="0.3">
      <c r="B28" s="433"/>
      <c r="C28" s="434" t="s">
        <v>72</v>
      </c>
      <c r="D28" s="435">
        <v>4135</v>
      </c>
      <c r="E28" s="436">
        <v>1007</v>
      </c>
      <c r="F28" s="436">
        <v>5142</v>
      </c>
      <c r="G28" s="436">
        <v>1673</v>
      </c>
      <c r="H28" s="436">
        <v>2458</v>
      </c>
      <c r="I28" s="435">
        <v>314</v>
      </c>
      <c r="J28" s="437">
        <v>0.92398934882595007</v>
      </c>
      <c r="K28" s="435">
        <v>10</v>
      </c>
      <c r="L28" s="437">
        <v>0.99757927862503026</v>
      </c>
      <c r="M28" s="436">
        <v>1039</v>
      </c>
      <c r="N28" s="435">
        <v>4817</v>
      </c>
      <c r="O28" s="438">
        <v>0.40498668603243765</v>
      </c>
    </row>
    <row r="29" spans="1:16" x14ac:dyDescent="0.2">
      <c r="A29" s="371"/>
      <c r="B29" s="371"/>
    </row>
    <row r="30" spans="1:16" x14ac:dyDescent="0.2">
      <c r="P30" s="369"/>
    </row>
  </sheetData>
  <printOptions horizontalCentered="1" verticalCentered="1"/>
  <pageMargins left="0.39370078740157483" right="0.39370078740157483" top="0.78740157480314965" bottom="0.94488188976377963" header="0.51181102362204722" footer="0.51181102362204722"/>
  <pageSetup paperSize="9" scale="85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pageSetUpPr fitToPage="1"/>
  </sheetPr>
  <dimension ref="A1:AH50"/>
  <sheetViews>
    <sheetView showGridLines="0" topLeftCell="A8" workbookViewId="0">
      <selection activeCell="X9" sqref="X9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7109375" style="1" customWidth="1"/>
    <col min="4" max="4" width="8" style="1" customWidth="1"/>
    <col min="5" max="5" width="12.7109375" style="1" customWidth="1"/>
    <col min="6" max="6" width="8.5703125" style="1" customWidth="1"/>
    <col min="7" max="7" width="8.85546875" style="1" customWidth="1"/>
    <col min="8" max="8" width="9" style="1" customWidth="1"/>
    <col min="9" max="9" width="11.42578125" style="1" customWidth="1"/>
    <col min="10" max="10" width="4.85546875" style="3" customWidth="1"/>
    <col min="11" max="11" width="22" style="1" bestFit="1" customWidth="1"/>
    <col min="12" max="12" width="10.42578125" style="1" customWidth="1"/>
    <col min="13" max="13" width="9.28515625" style="1" customWidth="1"/>
    <col min="14" max="14" width="10.85546875" style="1" customWidth="1"/>
    <col min="15" max="15" width="9" style="1" customWidth="1"/>
    <col min="16" max="16" width="8.85546875" style="1" customWidth="1"/>
    <col min="17" max="17" width="8" style="1" customWidth="1"/>
    <col min="18" max="18" width="11.140625" style="1" customWidth="1"/>
    <col min="19" max="19" width="11.42578125" style="1" customWidth="1"/>
    <col min="20" max="16384" width="11.42578125" style="1"/>
  </cols>
  <sheetData>
    <row r="1" spans="1:34" x14ac:dyDescent="0.2">
      <c r="A1" s="4" t="s">
        <v>0</v>
      </c>
      <c r="J1" s="4"/>
    </row>
    <row r="3" spans="1:34" x14ac:dyDescent="0.2">
      <c r="A3" s="4" t="str">
        <f>A8</f>
        <v>Tabell 2-4-1 - A1 - Barn og unge med tiltak i barnevernet pr. 31.12.</v>
      </c>
      <c r="J3" s="4"/>
    </row>
    <row r="4" spans="1:34" x14ac:dyDescent="0.2">
      <c r="A4" s="4" t="str">
        <f>J8</f>
        <v>Tabell 2-4-1 - A2 - Barn og unge med tiltak i barnevernet i perioden 01.01 - 31.12.</v>
      </c>
      <c r="J4" s="4"/>
    </row>
    <row r="5" spans="1:34" x14ac:dyDescent="0.2">
      <c r="A5" s="4"/>
      <c r="J5" s="4"/>
    </row>
    <row r="6" spans="1:34" x14ac:dyDescent="0.2">
      <c r="A6" s="4"/>
      <c r="J6" s="4"/>
    </row>
    <row r="8" spans="1:34" s="5" customFormat="1" ht="22.5" customHeight="1" thickBot="1" x14ac:dyDescent="0.25">
      <c r="A8" s="21" t="s">
        <v>197</v>
      </c>
      <c r="B8" s="22"/>
      <c r="C8" s="22"/>
      <c r="D8" s="22"/>
      <c r="E8" s="22"/>
      <c r="F8" s="22"/>
      <c r="G8" s="22"/>
      <c r="H8" s="22"/>
      <c r="J8" s="23" t="s">
        <v>213</v>
      </c>
      <c r="R8" s="22"/>
    </row>
    <row r="9" spans="1:34" s="5" customFormat="1" ht="102" customHeight="1" thickBot="1" x14ac:dyDescent="0.25">
      <c r="A9" s="24" t="s">
        <v>1</v>
      </c>
      <c r="B9" s="25" t="s">
        <v>2</v>
      </c>
      <c r="C9" s="26" t="s">
        <v>198</v>
      </c>
      <c r="D9" s="27" t="s">
        <v>32</v>
      </c>
      <c r="E9" s="26" t="s">
        <v>179</v>
      </c>
      <c r="F9" s="27" t="s">
        <v>32</v>
      </c>
      <c r="G9" s="26" t="s">
        <v>200</v>
      </c>
      <c r="H9" s="36" t="s">
        <v>199</v>
      </c>
      <c r="J9" s="6" t="s">
        <v>1</v>
      </c>
      <c r="K9" s="7" t="s">
        <v>2</v>
      </c>
      <c r="L9" s="26" t="s">
        <v>198</v>
      </c>
      <c r="M9" s="9" t="s">
        <v>32</v>
      </c>
      <c r="N9" s="26" t="s">
        <v>179</v>
      </c>
      <c r="O9" s="9" t="s">
        <v>32</v>
      </c>
      <c r="P9" s="8" t="s">
        <v>201</v>
      </c>
      <c r="Q9" s="28" t="s">
        <v>199</v>
      </c>
      <c r="R9" s="36" t="s">
        <v>209</v>
      </c>
      <c r="T9" s="5" t="s">
        <v>85</v>
      </c>
    </row>
    <row r="10" spans="1:34" ht="15" customHeight="1" x14ac:dyDescent="0.2">
      <c r="A10" s="10">
        <v>1</v>
      </c>
      <c r="B10" s="11" t="s">
        <v>3</v>
      </c>
      <c r="C10" s="214">
        <v>253</v>
      </c>
      <c r="D10" s="279">
        <v>221</v>
      </c>
      <c r="E10" s="214">
        <v>154</v>
      </c>
      <c r="F10" s="215">
        <v>120</v>
      </c>
      <c r="G10" s="218">
        <v>5</v>
      </c>
      <c r="H10" s="238">
        <f>C10+E10</f>
        <v>407</v>
      </c>
      <c r="J10" s="10">
        <v>1</v>
      </c>
      <c r="K10" s="11" t="s">
        <v>3</v>
      </c>
      <c r="L10" s="214">
        <v>383</v>
      </c>
      <c r="M10" s="279">
        <v>332</v>
      </c>
      <c r="N10" s="214">
        <v>212</v>
      </c>
      <c r="O10" s="215">
        <v>145</v>
      </c>
      <c r="P10" s="215">
        <v>39</v>
      </c>
      <c r="Q10" s="179">
        <f>L10+N10</f>
        <v>595</v>
      </c>
      <c r="R10" s="281">
        <v>56</v>
      </c>
      <c r="T10" s="250"/>
      <c r="U10" s="249"/>
      <c r="V10" s="250"/>
      <c r="W10" s="250"/>
      <c r="X10" s="250"/>
      <c r="Y10" s="249"/>
      <c r="Z10" s="250"/>
      <c r="AA10" s="249"/>
      <c r="AB10" s="250"/>
      <c r="AC10" s="250"/>
      <c r="AD10" s="250"/>
      <c r="AE10" s="250"/>
      <c r="AF10" s="250"/>
      <c r="AG10" s="249"/>
      <c r="AH10" s="250"/>
    </row>
    <row r="11" spans="1:34" ht="12.75" customHeight="1" x14ac:dyDescent="0.2">
      <c r="A11" s="12">
        <v>2</v>
      </c>
      <c r="B11" s="13" t="s">
        <v>4</v>
      </c>
      <c r="C11" s="216">
        <v>170</v>
      </c>
      <c r="D11" s="280">
        <v>157</v>
      </c>
      <c r="E11" s="216">
        <v>105</v>
      </c>
      <c r="F11" s="217">
        <v>76</v>
      </c>
      <c r="G11" s="219">
        <v>2</v>
      </c>
      <c r="H11" s="183">
        <f t="shared" ref="H11:H24" si="0">C11+E11</f>
        <v>275</v>
      </c>
      <c r="J11" s="12">
        <v>2</v>
      </c>
      <c r="K11" s="13" t="s">
        <v>4</v>
      </c>
      <c r="L11" s="216">
        <v>312</v>
      </c>
      <c r="M11" s="280">
        <v>286</v>
      </c>
      <c r="N11" s="216">
        <v>131</v>
      </c>
      <c r="O11" s="217">
        <v>97</v>
      </c>
      <c r="P11" s="217">
        <v>25</v>
      </c>
      <c r="Q11" s="246">
        <f t="shared" ref="Q11:Q24" si="1">L11+N11</f>
        <v>443</v>
      </c>
      <c r="R11" s="282">
        <v>37</v>
      </c>
      <c r="T11" s="248"/>
      <c r="U11" s="247"/>
      <c r="V11" s="248"/>
      <c r="W11" s="248"/>
      <c r="X11" s="248"/>
      <c r="Y11" s="247"/>
      <c r="Z11" s="248"/>
      <c r="AA11" s="247"/>
      <c r="AB11" s="248"/>
      <c r="AC11" s="248"/>
      <c r="AD11" s="248"/>
      <c r="AE11" s="248"/>
      <c r="AF11" s="248"/>
      <c r="AG11" s="247"/>
      <c r="AH11" s="248"/>
    </row>
    <row r="12" spans="1:34" ht="12.75" x14ac:dyDescent="0.2">
      <c r="A12" s="12">
        <v>3</v>
      </c>
      <c r="B12" s="13" t="s">
        <v>5</v>
      </c>
      <c r="C12" s="216">
        <v>133</v>
      </c>
      <c r="D12" s="280">
        <v>122</v>
      </c>
      <c r="E12" s="216">
        <v>118</v>
      </c>
      <c r="F12" s="217">
        <v>85</v>
      </c>
      <c r="G12" s="219">
        <v>2</v>
      </c>
      <c r="H12" s="183">
        <f t="shared" si="0"/>
        <v>251</v>
      </c>
      <c r="J12" s="12">
        <v>3</v>
      </c>
      <c r="K12" s="13" t="s">
        <v>5</v>
      </c>
      <c r="L12" s="216">
        <v>246</v>
      </c>
      <c r="M12" s="280">
        <v>218</v>
      </c>
      <c r="N12" s="216">
        <v>162</v>
      </c>
      <c r="O12" s="217">
        <v>100</v>
      </c>
      <c r="P12" s="217">
        <v>23</v>
      </c>
      <c r="Q12" s="246">
        <f t="shared" si="1"/>
        <v>408</v>
      </c>
      <c r="R12" s="282">
        <v>31</v>
      </c>
      <c r="T12" s="248"/>
      <c r="U12" s="247"/>
      <c r="V12" s="248"/>
      <c r="W12" s="248"/>
      <c r="X12" s="248"/>
      <c r="Y12" s="247"/>
      <c r="Z12" s="248"/>
      <c r="AA12" s="247"/>
      <c r="AB12" s="248"/>
      <c r="AC12" s="248"/>
      <c r="AD12" s="248"/>
      <c r="AE12" s="248"/>
      <c r="AF12" s="248"/>
      <c r="AG12" s="247"/>
      <c r="AH12" s="248"/>
    </row>
    <row r="13" spans="1:34" ht="12.75" x14ac:dyDescent="0.2">
      <c r="A13" s="12">
        <v>4</v>
      </c>
      <c r="B13" s="13" t="s">
        <v>6</v>
      </c>
      <c r="C13" s="216">
        <v>40</v>
      </c>
      <c r="D13" s="280">
        <v>37</v>
      </c>
      <c r="E13" s="216">
        <v>60</v>
      </c>
      <c r="F13" s="217">
        <v>54</v>
      </c>
      <c r="G13" s="219">
        <v>1</v>
      </c>
      <c r="H13" s="183">
        <f t="shared" si="0"/>
        <v>100</v>
      </c>
      <c r="J13" s="12">
        <v>4</v>
      </c>
      <c r="K13" s="13" t="s">
        <v>6</v>
      </c>
      <c r="L13" s="216">
        <v>90</v>
      </c>
      <c r="M13" s="280">
        <v>83</v>
      </c>
      <c r="N13" s="216">
        <v>95</v>
      </c>
      <c r="O13" s="217">
        <v>67</v>
      </c>
      <c r="P13" s="217">
        <v>19</v>
      </c>
      <c r="Q13" s="246">
        <f t="shared" si="1"/>
        <v>185</v>
      </c>
      <c r="R13" s="282">
        <v>11</v>
      </c>
      <c r="T13" s="248"/>
      <c r="U13" s="247"/>
      <c r="V13" s="248"/>
      <c r="W13" s="248"/>
      <c r="X13" s="248"/>
      <c r="Y13" s="247"/>
      <c r="Z13" s="248"/>
      <c r="AA13" s="247"/>
      <c r="AB13" s="248"/>
      <c r="AC13" s="248"/>
      <c r="AD13" s="248"/>
      <c r="AE13" s="248"/>
      <c r="AF13" s="248"/>
      <c r="AG13" s="247"/>
      <c r="AH13" s="248"/>
    </row>
    <row r="14" spans="1:34" x14ac:dyDescent="0.2">
      <c r="A14" s="12">
        <v>5</v>
      </c>
      <c r="B14" s="13" t="s">
        <v>7</v>
      </c>
      <c r="C14" s="216">
        <v>130</v>
      </c>
      <c r="D14" s="280">
        <v>124</v>
      </c>
      <c r="E14" s="216">
        <v>48</v>
      </c>
      <c r="F14" s="217">
        <v>39</v>
      </c>
      <c r="G14" s="219">
        <v>0</v>
      </c>
      <c r="H14" s="183">
        <f t="shared" si="0"/>
        <v>178</v>
      </c>
      <c r="J14" s="12">
        <v>5</v>
      </c>
      <c r="K14" s="13" t="s">
        <v>7</v>
      </c>
      <c r="L14" s="216">
        <v>193</v>
      </c>
      <c r="M14" s="280">
        <v>180</v>
      </c>
      <c r="N14" s="216">
        <v>62</v>
      </c>
      <c r="O14" s="217">
        <v>46</v>
      </c>
      <c r="P14" s="217">
        <v>10</v>
      </c>
      <c r="Q14" s="246">
        <f t="shared" si="1"/>
        <v>255</v>
      </c>
      <c r="R14" s="282">
        <v>15</v>
      </c>
    </row>
    <row r="15" spans="1:34" ht="20.25" customHeight="1" x14ac:dyDescent="0.2">
      <c r="A15" s="12">
        <v>6</v>
      </c>
      <c r="B15" s="13" t="s">
        <v>8</v>
      </c>
      <c r="C15" s="216">
        <v>70</v>
      </c>
      <c r="D15" s="280">
        <v>60</v>
      </c>
      <c r="E15" s="216">
        <v>12</v>
      </c>
      <c r="F15" s="217">
        <v>9</v>
      </c>
      <c r="G15" s="219">
        <v>0</v>
      </c>
      <c r="H15" s="183">
        <f t="shared" si="0"/>
        <v>82</v>
      </c>
      <c r="J15" s="12">
        <v>6</v>
      </c>
      <c r="K15" s="13" t="s">
        <v>8</v>
      </c>
      <c r="L15" s="216">
        <v>110</v>
      </c>
      <c r="M15" s="280">
        <v>100</v>
      </c>
      <c r="N15" s="216">
        <v>13</v>
      </c>
      <c r="O15" s="217">
        <v>15</v>
      </c>
      <c r="P15" s="217">
        <v>3</v>
      </c>
      <c r="Q15" s="246">
        <f t="shared" si="1"/>
        <v>123</v>
      </c>
      <c r="R15" s="282">
        <v>0</v>
      </c>
    </row>
    <row r="16" spans="1:34" x14ac:dyDescent="0.2">
      <c r="A16" s="12">
        <v>7</v>
      </c>
      <c r="B16" s="13" t="s">
        <v>9</v>
      </c>
      <c r="C16" s="216">
        <v>96</v>
      </c>
      <c r="D16" s="280">
        <v>89</v>
      </c>
      <c r="E16" s="216">
        <v>47</v>
      </c>
      <c r="F16" s="217">
        <v>24</v>
      </c>
      <c r="G16" s="219">
        <v>1</v>
      </c>
      <c r="H16" s="183">
        <f t="shared" si="0"/>
        <v>143</v>
      </c>
      <c r="J16" s="12">
        <v>7</v>
      </c>
      <c r="K16" s="13" t="s">
        <v>9</v>
      </c>
      <c r="L16" s="216">
        <v>165</v>
      </c>
      <c r="M16" s="280">
        <v>150</v>
      </c>
      <c r="N16" s="216">
        <v>56</v>
      </c>
      <c r="O16" s="217">
        <v>25</v>
      </c>
      <c r="P16" s="217">
        <v>3</v>
      </c>
      <c r="Q16" s="246">
        <f t="shared" si="1"/>
        <v>221</v>
      </c>
      <c r="R16" s="282">
        <v>11</v>
      </c>
      <c r="V16" s="1" t="s">
        <v>85</v>
      </c>
    </row>
    <row r="17" spans="1:19" x14ac:dyDescent="0.2">
      <c r="A17" s="12">
        <v>8</v>
      </c>
      <c r="B17" s="13" t="s">
        <v>10</v>
      </c>
      <c r="C17" s="216">
        <v>63</v>
      </c>
      <c r="D17" s="280">
        <v>62</v>
      </c>
      <c r="E17" s="216">
        <v>38</v>
      </c>
      <c r="F17" s="217">
        <v>28</v>
      </c>
      <c r="G17" s="219">
        <v>2</v>
      </c>
      <c r="H17" s="183">
        <f t="shared" si="0"/>
        <v>101</v>
      </c>
      <c r="J17" s="12">
        <v>8</v>
      </c>
      <c r="K17" s="13" t="s">
        <v>10</v>
      </c>
      <c r="L17" s="216">
        <v>118</v>
      </c>
      <c r="M17" s="280">
        <v>115</v>
      </c>
      <c r="N17" s="216">
        <v>48</v>
      </c>
      <c r="O17" s="217">
        <v>33</v>
      </c>
      <c r="P17" s="217">
        <v>8</v>
      </c>
      <c r="Q17" s="246">
        <f t="shared" si="1"/>
        <v>166</v>
      </c>
      <c r="R17" s="282">
        <v>8</v>
      </c>
    </row>
    <row r="18" spans="1:19" x14ac:dyDescent="0.2">
      <c r="A18" s="12">
        <v>9</v>
      </c>
      <c r="B18" s="13" t="s">
        <v>11</v>
      </c>
      <c r="C18" s="216">
        <v>164</v>
      </c>
      <c r="D18" s="280">
        <v>160</v>
      </c>
      <c r="E18" s="216">
        <v>62</v>
      </c>
      <c r="F18" s="217">
        <v>34</v>
      </c>
      <c r="G18" s="219">
        <v>0</v>
      </c>
      <c r="H18" s="183">
        <f t="shared" si="0"/>
        <v>226</v>
      </c>
      <c r="J18" s="12">
        <v>9</v>
      </c>
      <c r="K18" s="13" t="s">
        <v>11</v>
      </c>
      <c r="L18" s="216">
        <v>267</v>
      </c>
      <c r="M18" s="280">
        <v>252</v>
      </c>
      <c r="N18" s="216">
        <v>100</v>
      </c>
      <c r="O18" s="217">
        <v>55</v>
      </c>
      <c r="P18" s="217">
        <v>21</v>
      </c>
      <c r="Q18" s="246">
        <f t="shared" si="1"/>
        <v>367</v>
      </c>
      <c r="R18" s="282">
        <v>11</v>
      </c>
    </row>
    <row r="19" spans="1:19" x14ac:dyDescent="0.2">
      <c r="A19" s="12">
        <v>10</v>
      </c>
      <c r="B19" s="13" t="s">
        <v>12</v>
      </c>
      <c r="C19" s="216">
        <v>210</v>
      </c>
      <c r="D19" s="280">
        <v>203</v>
      </c>
      <c r="E19" s="216">
        <v>113</v>
      </c>
      <c r="F19" s="217">
        <v>76</v>
      </c>
      <c r="G19" s="219">
        <v>5</v>
      </c>
      <c r="H19" s="183">
        <f t="shared" si="0"/>
        <v>323</v>
      </c>
      <c r="J19" s="12">
        <v>10</v>
      </c>
      <c r="K19" s="13" t="s">
        <v>12</v>
      </c>
      <c r="L19" s="216">
        <v>383</v>
      </c>
      <c r="M19" s="280">
        <v>354</v>
      </c>
      <c r="N19" s="216">
        <v>141</v>
      </c>
      <c r="O19" s="217">
        <v>84</v>
      </c>
      <c r="P19" s="217">
        <v>24</v>
      </c>
      <c r="Q19" s="246">
        <f t="shared" si="1"/>
        <v>524</v>
      </c>
      <c r="R19" s="282">
        <v>24</v>
      </c>
    </row>
    <row r="20" spans="1:19" ht="20.25" customHeight="1" x14ac:dyDescent="0.2">
      <c r="A20" s="12">
        <v>11</v>
      </c>
      <c r="B20" s="13" t="s">
        <v>13</v>
      </c>
      <c r="C20" s="216">
        <v>175</v>
      </c>
      <c r="D20" s="280">
        <v>166</v>
      </c>
      <c r="E20" s="216">
        <v>110</v>
      </c>
      <c r="F20" s="217">
        <v>67</v>
      </c>
      <c r="G20" s="219">
        <v>1</v>
      </c>
      <c r="H20" s="183">
        <f t="shared" si="0"/>
        <v>285</v>
      </c>
      <c r="J20" s="12">
        <v>11</v>
      </c>
      <c r="K20" s="13" t="s">
        <v>13</v>
      </c>
      <c r="L20" s="216">
        <v>361</v>
      </c>
      <c r="M20" s="280">
        <v>337</v>
      </c>
      <c r="N20" s="216">
        <v>146</v>
      </c>
      <c r="O20" s="217">
        <v>79</v>
      </c>
      <c r="P20" s="217">
        <v>16</v>
      </c>
      <c r="Q20" s="246">
        <f t="shared" si="1"/>
        <v>507</v>
      </c>
      <c r="R20" s="282">
        <v>27</v>
      </c>
    </row>
    <row r="21" spans="1:19" x14ac:dyDescent="0.2">
      <c r="A21" s="12">
        <v>12</v>
      </c>
      <c r="B21" s="13" t="s">
        <v>14</v>
      </c>
      <c r="C21" s="216">
        <v>196</v>
      </c>
      <c r="D21" s="280">
        <v>189</v>
      </c>
      <c r="E21" s="216">
        <v>135</v>
      </c>
      <c r="F21" s="217">
        <v>106</v>
      </c>
      <c r="G21" s="219">
        <v>13</v>
      </c>
      <c r="H21" s="183">
        <f t="shared" si="0"/>
        <v>331</v>
      </c>
      <c r="J21" s="12">
        <v>12</v>
      </c>
      <c r="K21" s="13" t="s">
        <v>14</v>
      </c>
      <c r="L21" s="216">
        <v>345</v>
      </c>
      <c r="M21" s="280">
        <v>320</v>
      </c>
      <c r="N21" s="216">
        <v>155</v>
      </c>
      <c r="O21" s="217">
        <v>114</v>
      </c>
      <c r="P21" s="217">
        <v>33</v>
      </c>
      <c r="Q21" s="246">
        <f t="shared" si="1"/>
        <v>500</v>
      </c>
      <c r="R21" s="282">
        <v>32</v>
      </c>
    </row>
    <row r="22" spans="1:19" x14ac:dyDescent="0.2">
      <c r="A22" s="12">
        <v>13</v>
      </c>
      <c r="B22" s="13" t="s">
        <v>15</v>
      </c>
      <c r="C22" s="216">
        <v>207</v>
      </c>
      <c r="D22" s="280">
        <v>203</v>
      </c>
      <c r="E22" s="216">
        <v>124</v>
      </c>
      <c r="F22" s="217">
        <v>87</v>
      </c>
      <c r="G22" s="219">
        <v>2</v>
      </c>
      <c r="H22" s="183">
        <f t="shared" si="0"/>
        <v>331</v>
      </c>
      <c r="J22" s="12">
        <v>13</v>
      </c>
      <c r="K22" s="13" t="s">
        <v>15</v>
      </c>
      <c r="L22" s="216">
        <v>357</v>
      </c>
      <c r="M22" s="280">
        <v>336</v>
      </c>
      <c r="N22" s="216">
        <v>155</v>
      </c>
      <c r="O22" s="217">
        <v>103</v>
      </c>
      <c r="P22" s="217">
        <v>32</v>
      </c>
      <c r="Q22" s="246">
        <f t="shared" si="1"/>
        <v>512</v>
      </c>
      <c r="R22" s="282">
        <v>0</v>
      </c>
    </row>
    <row r="23" spans="1:19" x14ac:dyDescent="0.2">
      <c r="A23" s="12">
        <v>14</v>
      </c>
      <c r="B23" s="13" t="s">
        <v>16</v>
      </c>
      <c r="C23" s="216">
        <v>94</v>
      </c>
      <c r="D23" s="280">
        <v>88</v>
      </c>
      <c r="E23" s="216">
        <v>61</v>
      </c>
      <c r="F23" s="217">
        <v>55</v>
      </c>
      <c r="G23" s="219">
        <v>3</v>
      </c>
      <c r="H23" s="183">
        <f t="shared" si="0"/>
        <v>155</v>
      </c>
      <c r="J23" s="12">
        <v>14</v>
      </c>
      <c r="K23" s="13" t="s">
        <v>16</v>
      </c>
      <c r="L23" s="216">
        <v>204</v>
      </c>
      <c r="M23" s="280">
        <v>189</v>
      </c>
      <c r="N23" s="216">
        <v>79</v>
      </c>
      <c r="O23" s="217">
        <v>65</v>
      </c>
      <c r="P23" s="217">
        <v>11</v>
      </c>
      <c r="Q23" s="246">
        <f t="shared" si="1"/>
        <v>283</v>
      </c>
      <c r="R23" s="282">
        <v>11</v>
      </c>
    </row>
    <row r="24" spans="1:19" ht="12.75" thickBot="1" x14ac:dyDescent="0.25">
      <c r="A24" s="14">
        <v>15</v>
      </c>
      <c r="B24" s="15" t="s">
        <v>17</v>
      </c>
      <c r="C24" s="309">
        <v>351</v>
      </c>
      <c r="D24" s="310">
        <v>329</v>
      </c>
      <c r="E24" s="309">
        <v>148</v>
      </c>
      <c r="F24" s="311">
        <v>112</v>
      </c>
      <c r="G24" s="312">
        <v>7</v>
      </c>
      <c r="H24" s="240">
        <f t="shared" si="0"/>
        <v>499</v>
      </c>
      <c r="J24" s="14">
        <v>15</v>
      </c>
      <c r="K24" s="15" t="s">
        <v>17</v>
      </c>
      <c r="L24" s="309">
        <v>611</v>
      </c>
      <c r="M24" s="310">
        <v>560</v>
      </c>
      <c r="N24" s="309">
        <v>191</v>
      </c>
      <c r="O24" s="311">
        <v>131</v>
      </c>
      <c r="P24" s="311">
        <v>35</v>
      </c>
      <c r="Q24" s="589">
        <f t="shared" si="1"/>
        <v>802</v>
      </c>
      <c r="R24" s="590">
        <v>32</v>
      </c>
    </row>
    <row r="25" spans="1:19" s="17" customFormat="1" ht="25.5" customHeight="1" x14ac:dyDescent="0.2">
      <c r="A25" s="314"/>
      <c r="B25" s="315" t="s">
        <v>180</v>
      </c>
      <c r="C25" s="316">
        <f t="shared" ref="C25:H25" si="2">SUM(C10:C24)</f>
        <v>2352</v>
      </c>
      <c r="D25" s="316">
        <f t="shared" si="2"/>
        <v>2210</v>
      </c>
      <c r="E25" s="316">
        <f t="shared" si="2"/>
        <v>1335</v>
      </c>
      <c r="F25" s="316">
        <f t="shared" si="2"/>
        <v>972</v>
      </c>
      <c r="G25" s="316">
        <f t="shared" si="2"/>
        <v>44</v>
      </c>
      <c r="H25" s="317">
        <f t="shared" si="2"/>
        <v>3687</v>
      </c>
      <c r="J25" s="71"/>
      <c r="K25" s="315" t="s">
        <v>175</v>
      </c>
      <c r="L25" s="73">
        <f t="shared" ref="L25:R25" si="3">SUM(L10:L24)</f>
        <v>4145</v>
      </c>
      <c r="M25" s="73">
        <f t="shared" si="3"/>
        <v>3812</v>
      </c>
      <c r="N25" s="73">
        <f t="shared" si="3"/>
        <v>1746</v>
      </c>
      <c r="O25" s="73">
        <f t="shared" si="3"/>
        <v>1159</v>
      </c>
      <c r="P25" s="73">
        <f t="shared" si="3"/>
        <v>302</v>
      </c>
      <c r="Q25" s="73">
        <f t="shared" si="3"/>
        <v>5891</v>
      </c>
      <c r="R25" s="74">
        <f t="shared" si="3"/>
        <v>306</v>
      </c>
    </row>
    <row r="26" spans="1:19" s="17" customFormat="1" ht="25.5" hidden="1" customHeight="1" thickBot="1" x14ac:dyDescent="0.25">
      <c r="A26" s="228"/>
      <c r="B26" s="313" t="s">
        <v>71</v>
      </c>
      <c r="C26" s="224">
        <v>2822</v>
      </c>
      <c r="D26" s="224">
        <v>2709</v>
      </c>
      <c r="E26" s="224">
        <v>1305</v>
      </c>
      <c r="F26" s="224">
        <v>929</v>
      </c>
      <c r="G26" s="224">
        <v>28</v>
      </c>
      <c r="H26" s="242">
        <v>4127</v>
      </c>
      <c r="J26" s="75"/>
      <c r="K26" s="313" t="s">
        <v>71</v>
      </c>
      <c r="L26" s="591">
        <v>3937</v>
      </c>
      <c r="M26" s="591">
        <v>3699</v>
      </c>
      <c r="N26" s="591">
        <v>1553</v>
      </c>
      <c r="O26" s="591">
        <v>1071</v>
      </c>
      <c r="P26" s="591">
        <v>168</v>
      </c>
      <c r="Q26" s="591">
        <v>5249</v>
      </c>
      <c r="R26" s="242">
        <v>241</v>
      </c>
    </row>
    <row r="27" spans="1:19" s="17" customFormat="1" ht="25.5" hidden="1" customHeight="1" thickBot="1" x14ac:dyDescent="0.25">
      <c r="A27" s="228"/>
      <c r="B27" s="313" t="s">
        <v>27</v>
      </c>
      <c r="C27" s="224">
        <v>2873</v>
      </c>
      <c r="D27" s="224">
        <v>2746</v>
      </c>
      <c r="E27" s="224">
        <v>1312</v>
      </c>
      <c r="F27" s="224">
        <v>959</v>
      </c>
      <c r="G27" s="224">
        <v>49</v>
      </c>
      <c r="H27" s="242">
        <v>4144</v>
      </c>
      <c r="J27" s="75"/>
      <c r="K27" s="313" t="s">
        <v>27</v>
      </c>
      <c r="L27" s="591">
        <v>3354</v>
      </c>
      <c r="M27" s="591">
        <v>3173</v>
      </c>
      <c r="N27" s="591">
        <v>1431</v>
      </c>
      <c r="O27" s="591">
        <v>1033</v>
      </c>
      <c r="P27" s="591">
        <v>122</v>
      </c>
      <c r="Q27" s="591">
        <v>4631</v>
      </c>
      <c r="R27" s="242">
        <v>154</v>
      </c>
    </row>
    <row r="28" spans="1:19" s="188" customFormat="1" ht="25.5" customHeight="1" x14ac:dyDescent="0.2">
      <c r="A28" s="220"/>
      <c r="B28" s="181" t="s">
        <v>174</v>
      </c>
      <c r="C28" s="210">
        <v>2712</v>
      </c>
      <c r="D28" s="210">
        <v>2551</v>
      </c>
      <c r="E28" s="210">
        <v>1395</v>
      </c>
      <c r="F28" s="210">
        <v>960</v>
      </c>
      <c r="G28" s="210">
        <v>45</v>
      </c>
      <c r="H28" s="212">
        <v>4107</v>
      </c>
      <c r="J28" s="220"/>
      <c r="K28" s="181" t="s">
        <v>87</v>
      </c>
      <c r="L28" s="210">
        <v>4333</v>
      </c>
      <c r="M28" s="210">
        <v>4009</v>
      </c>
      <c r="N28" s="210">
        <v>1752</v>
      </c>
      <c r="O28" s="210">
        <v>1160</v>
      </c>
      <c r="P28" s="210">
        <v>279</v>
      </c>
      <c r="Q28" s="210">
        <v>6085</v>
      </c>
      <c r="R28" s="212">
        <v>326</v>
      </c>
    </row>
    <row r="29" spans="1:19" s="188" customFormat="1" ht="25.5" customHeight="1" thickBot="1" x14ac:dyDescent="0.25">
      <c r="A29" s="245"/>
      <c r="B29" s="241" t="s">
        <v>167</v>
      </c>
      <c r="C29" s="211">
        <v>2638</v>
      </c>
      <c r="D29" s="211">
        <v>2440</v>
      </c>
      <c r="E29" s="211">
        <v>1418</v>
      </c>
      <c r="F29" s="211">
        <v>958</v>
      </c>
      <c r="G29" s="211">
        <v>59</v>
      </c>
      <c r="H29" s="213">
        <v>4056</v>
      </c>
      <c r="J29" s="245"/>
      <c r="K29" s="241" t="s">
        <v>84</v>
      </c>
      <c r="L29" s="211">
        <v>4393</v>
      </c>
      <c r="M29" s="211">
        <v>4029</v>
      </c>
      <c r="N29" s="211">
        <v>1702</v>
      </c>
      <c r="O29" s="211">
        <v>1169</v>
      </c>
      <c r="P29" s="211">
        <v>316</v>
      </c>
      <c r="Q29" s="211">
        <v>5727</v>
      </c>
      <c r="R29" s="213">
        <v>368</v>
      </c>
    </row>
    <row r="30" spans="1:19" s="170" customFormat="1" ht="25.5" customHeight="1" x14ac:dyDescent="0.2">
      <c r="A30" s="302"/>
      <c r="B30" s="303" t="s">
        <v>169</v>
      </c>
      <c r="C30" s="304">
        <v>2458</v>
      </c>
      <c r="D30" s="305">
        <v>2347</v>
      </c>
      <c r="E30" s="304">
        <v>1396</v>
      </c>
      <c r="F30" s="306">
        <v>963</v>
      </c>
      <c r="G30" s="307" t="s">
        <v>168</v>
      </c>
      <c r="H30" s="308">
        <v>3854</v>
      </c>
      <c r="I30" s="169"/>
      <c r="J30" s="302"/>
      <c r="K30" s="592" t="s">
        <v>72</v>
      </c>
      <c r="L30" s="306">
        <v>4518</v>
      </c>
      <c r="M30" s="306">
        <v>4149</v>
      </c>
      <c r="N30" s="306">
        <v>1666</v>
      </c>
      <c r="O30" s="306">
        <v>1145</v>
      </c>
      <c r="P30" s="306">
        <v>280</v>
      </c>
      <c r="Q30" s="306">
        <v>5816</v>
      </c>
      <c r="R30" s="305">
        <v>368</v>
      </c>
      <c r="S30" s="162"/>
    </row>
    <row r="31" spans="1:19" s="17" customFormat="1" ht="25.5" customHeight="1" thickBot="1" x14ac:dyDescent="0.25">
      <c r="A31" s="220"/>
      <c r="B31" s="184" t="s">
        <v>170</v>
      </c>
      <c r="C31" s="237">
        <v>2622</v>
      </c>
      <c r="D31" s="212">
        <v>2479</v>
      </c>
      <c r="E31" s="237">
        <v>1297</v>
      </c>
      <c r="F31" s="210">
        <v>924</v>
      </c>
      <c r="G31" s="212">
        <v>49</v>
      </c>
      <c r="H31" s="239">
        <v>3900</v>
      </c>
      <c r="I31" s="169"/>
      <c r="J31" s="245"/>
      <c r="K31" s="241" t="s">
        <v>18</v>
      </c>
      <c r="L31" s="211">
        <v>4595</v>
      </c>
      <c r="M31" s="211">
        <v>4250</v>
      </c>
      <c r="N31" s="211">
        <v>1645</v>
      </c>
      <c r="O31" s="211">
        <v>1156</v>
      </c>
      <c r="P31" s="211">
        <v>298</v>
      </c>
      <c r="Q31" s="211">
        <v>5835</v>
      </c>
      <c r="R31" s="213">
        <v>405</v>
      </c>
      <c r="S31" s="162"/>
    </row>
    <row r="32" spans="1:19" s="17" customFormat="1" ht="25.5" customHeight="1" x14ac:dyDescent="0.2">
      <c r="A32" s="220"/>
      <c r="B32" s="184" t="s">
        <v>171</v>
      </c>
      <c r="C32" s="237">
        <v>2682</v>
      </c>
      <c r="D32" s="212">
        <v>2546</v>
      </c>
      <c r="E32" s="237">
        <v>1276</v>
      </c>
      <c r="F32" s="210">
        <v>924</v>
      </c>
      <c r="G32" s="212">
        <v>56</v>
      </c>
      <c r="H32" s="239">
        <v>3958</v>
      </c>
      <c r="I32" s="169"/>
      <c r="K32" s="17" t="s">
        <v>85</v>
      </c>
    </row>
    <row r="33" spans="1:18" s="17" customFormat="1" ht="25.5" customHeight="1" thickBot="1" x14ac:dyDescent="0.25">
      <c r="A33" s="245"/>
      <c r="B33" s="244" t="s">
        <v>172</v>
      </c>
      <c r="C33" s="178">
        <v>2768</v>
      </c>
      <c r="D33" s="213">
        <v>2642</v>
      </c>
      <c r="E33" s="178">
        <v>1279</v>
      </c>
      <c r="F33" s="211">
        <v>936</v>
      </c>
      <c r="G33" s="213">
        <v>19</v>
      </c>
      <c r="H33" s="243">
        <v>4047</v>
      </c>
      <c r="I33" s="169"/>
    </row>
    <row r="34" spans="1:18" s="17" customFormat="1" ht="24.75" hidden="1" customHeight="1" thickBot="1" x14ac:dyDescent="0.25">
      <c r="A34" s="230"/>
      <c r="B34" s="190" t="s">
        <v>28</v>
      </c>
      <c r="C34" s="30">
        <v>2910</v>
      </c>
      <c r="D34" s="31">
        <v>2793</v>
      </c>
      <c r="E34" s="32">
        <v>1268</v>
      </c>
      <c r="F34" s="33">
        <v>890</v>
      </c>
      <c r="G34" s="30">
        <v>47</v>
      </c>
      <c r="H34" s="189">
        <v>4178</v>
      </c>
      <c r="J34" s="16"/>
      <c r="K34" s="20" t="s">
        <v>28</v>
      </c>
      <c r="L34" s="18">
        <v>4048</v>
      </c>
      <c r="M34" s="19">
        <v>3809</v>
      </c>
      <c r="N34" s="19">
        <v>1492</v>
      </c>
      <c r="O34" s="19">
        <v>1038</v>
      </c>
      <c r="P34" s="19">
        <v>198</v>
      </c>
      <c r="Q34" s="35">
        <v>5253</v>
      </c>
      <c r="R34" s="34">
        <v>287</v>
      </c>
    </row>
    <row r="35" spans="1:18" s="17" customFormat="1" ht="24.75" hidden="1" customHeight="1" thickBot="1" x14ac:dyDescent="0.25">
      <c r="A35" s="29"/>
      <c r="B35" s="20" t="s">
        <v>29</v>
      </c>
      <c r="C35" s="30">
        <v>2974</v>
      </c>
      <c r="D35" s="31">
        <v>2845</v>
      </c>
      <c r="E35" s="32">
        <v>1242</v>
      </c>
      <c r="F35" s="33">
        <v>875</v>
      </c>
      <c r="G35" s="30">
        <v>46</v>
      </c>
      <c r="H35" s="34">
        <v>4216</v>
      </c>
      <c r="J35" s="16"/>
      <c r="K35" s="20" t="s">
        <v>29</v>
      </c>
      <c r="L35" s="18">
        <v>3478</v>
      </c>
      <c r="M35" s="19">
        <v>3309</v>
      </c>
      <c r="N35" s="19">
        <v>1328</v>
      </c>
      <c r="O35" s="19">
        <v>951</v>
      </c>
      <c r="P35" s="19">
        <v>120</v>
      </c>
      <c r="Q35" s="35">
        <v>4649</v>
      </c>
      <c r="R35" s="34">
        <v>157</v>
      </c>
    </row>
    <row r="38" spans="1:18" x14ac:dyDescent="0.2">
      <c r="J38" s="1"/>
    </row>
    <row r="39" spans="1:18" x14ac:dyDescent="0.2">
      <c r="J39" s="1"/>
    </row>
    <row r="40" spans="1:18" x14ac:dyDescent="0.2">
      <c r="J40" s="1"/>
    </row>
    <row r="41" spans="1:18" x14ac:dyDescent="0.2">
      <c r="J41" s="1"/>
    </row>
    <row r="42" spans="1:18" x14ac:dyDescent="0.2">
      <c r="J42" s="1"/>
    </row>
    <row r="43" spans="1:18" x14ac:dyDescent="0.2">
      <c r="J43" s="1"/>
    </row>
    <row r="44" spans="1:18" x14ac:dyDescent="0.2">
      <c r="J44" s="1"/>
    </row>
    <row r="45" spans="1:18" x14ac:dyDescent="0.2">
      <c r="J45" s="1"/>
    </row>
    <row r="46" spans="1:18" x14ac:dyDescent="0.2">
      <c r="J46" s="1"/>
    </row>
    <row r="47" spans="1:18" x14ac:dyDescent="0.2">
      <c r="J47" s="1"/>
    </row>
    <row r="48" spans="1:18" x14ac:dyDescent="0.2">
      <c r="J48" s="1"/>
    </row>
    <row r="49" spans="10:10" x14ac:dyDescent="0.2">
      <c r="J49" s="1"/>
    </row>
    <row r="50" spans="10:10" x14ac:dyDescent="0.2">
      <c r="J50" s="1"/>
    </row>
  </sheetData>
  <printOptions horizontalCentered="1" verticalCentered="1"/>
  <pageMargins left="0.39370078740157483" right="0.39370078740157483" top="0.78740157480314965" bottom="0.9" header="0.51181102362204722" footer="0.51181102362204722"/>
  <pageSetup paperSize="9" scale="88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X54"/>
  <sheetViews>
    <sheetView showGridLines="0" topLeftCell="A7" workbookViewId="0">
      <selection activeCell="R22" sqref="R22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2.5703125" style="1" customWidth="1"/>
    <col min="4" max="4" width="11.42578125" style="1" customWidth="1"/>
    <col min="5" max="5" width="14.140625" style="1" customWidth="1"/>
    <col min="6" max="6" width="12.7109375" style="1" customWidth="1"/>
    <col min="7" max="7" width="14.28515625" style="1" customWidth="1"/>
    <col min="8" max="8" width="16.140625" style="1" customWidth="1"/>
    <col min="9" max="9" width="11.42578125" style="1" customWidth="1"/>
    <col min="10" max="16384" width="11.42578125" style="1"/>
  </cols>
  <sheetData>
    <row r="1" spans="1:24" x14ac:dyDescent="0.2">
      <c r="A1" s="4" t="s">
        <v>0</v>
      </c>
    </row>
    <row r="3" spans="1:24" x14ac:dyDescent="0.2">
      <c r="A3" s="4" t="str">
        <f>A8</f>
        <v>Tabell 2-4-1 - B1 - Barn med hjelpetiltak og omsorgstiltak, med gyldige planer ved periodeslutt pr. 31.12.</v>
      </c>
    </row>
    <row r="4" spans="1:24" x14ac:dyDescent="0.2">
      <c r="A4" s="4"/>
    </row>
    <row r="5" spans="1:24" x14ac:dyDescent="0.2">
      <c r="A5" s="4"/>
    </row>
    <row r="6" spans="1:24" x14ac:dyDescent="0.2">
      <c r="A6" s="4"/>
    </row>
    <row r="8" spans="1:24" s="5" customFormat="1" ht="26.25" customHeight="1" thickBot="1" x14ac:dyDescent="0.25">
      <c r="A8" s="343" t="s">
        <v>181</v>
      </c>
    </row>
    <row r="9" spans="1:24" s="5" customFormat="1" ht="81" customHeight="1" thickBot="1" x14ac:dyDescent="0.3">
      <c r="A9" s="321" t="s">
        <v>1</v>
      </c>
      <c r="B9" s="322" t="s">
        <v>2</v>
      </c>
      <c r="C9" s="323" t="s">
        <v>34</v>
      </c>
      <c r="D9" s="324" t="s">
        <v>35</v>
      </c>
      <c r="E9" s="323" t="s">
        <v>36</v>
      </c>
      <c r="F9" s="324" t="s">
        <v>37</v>
      </c>
      <c r="G9" s="323" t="s">
        <v>38</v>
      </c>
      <c r="H9" s="324" t="s">
        <v>39</v>
      </c>
    </row>
    <row r="10" spans="1:24" ht="15" customHeight="1" x14ac:dyDescent="0.2">
      <c r="A10" s="325">
        <v>1</v>
      </c>
      <c r="B10" s="326" t="s">
        <v>3</v>
      </c>
      <c r="C10" s="327">
        <v>305</v>
      </c>
      <c r="D10" s="328">
        <v>296</v>
      </c>
      <c r="E10" s="329">
        <f>D10/C10</f>
        <v>0.97049180327868856</v>
      </c>
      <c r="F10" s="328">
        <v>87</v>
      </c>
      <c r="G10" s="328">
        <v>83</v>
      </c>
      <c r="H10" s="330">
        <f>G10/F10</f>
        <v>0.95402298850574707</v>
      </c>
    </row>
    <row r="11" spans="1:24" ht="12.75" customHeight="1" x14ac:dyDescent="0.2">
      <c r="A11" s="331">
        <v>2</v>
      </c>
      <c r="B11" s="332" t="s">
        <v>4</v>
      </c>
      <c r="C11" s="333">
        <v>217</v>
      </c>
      <c r="D11" s="334">
        <v>217</v>
      </c>
      <c r="E11" s="335">
        <f t="shared" ref="E11:E25" si="0">D11/C11</f>
        <v>1</v>
      </c>
      <c r="F11" s="334">
        <v>59</v>
      </c>
      <c r="G11" s="334">
        <v>59</v>
      </c>
      <c r="H11" s="336">
        <f t="shared" ref="H11:H25" si="1">G11/F11</f>
        <v>1</v>
      </c>
    </row>
    <row r="12" spans="1:24" ht="14.25" x14ac:dyDescent="0.2">
      <c r="A12" s="331">
        <v>3</v>
      </c>
      <c r="B12" s="332" t="s">
        <v>5</v>
      </c>
      <c r="C12" s="333">
        <v>180</v>
      </c>
      <c r="D12" s="334">
        <v>175</v>
      </c>
      <c r="E12" s="335">
        <f t="shared" si="0"/>
        <v>0.97222222222222221</v>
      </c>
      <c r="F12" s="334">
        <v>70</v>
      </c>
      <c r="G12" s="334">
        <v>70</v>
      </c>
      <c r="H12" s="336">
        <f t="shared" si="1"/>
        <v>1</v>
      </c>
      <c r="J12" s="252"/>
      <c r="K12" s="251"/>
      <c r="L12" s="252"/>
      <c r="M12" s="252"/>
      <c r="N12" s="252"/>
      <c r="O12" s="251"/>
      <c r="P12" s="252"/>
      <c r="Q12" s="251"/>
      <c r="R12" s="252"/>
      <c r="S12" s="252"/>
      <c r="T12" s="252"/>
      <c r="U12" s="252"/>
      <c r="V12" s="252"/>
      <c r="W12" s="251"/>
      <c r="X12" s="252"/>
    </row>
    <row r="13" spans="1:24" ht="14.25" x14ac:dyDescent="0.2">
      <c r="A13" s="331">
        <v>4</v>
      </c>
      <c r="B13" s="332" t="s">
        <v>6</v>
      </c>
      <c r="C13" s="333">
        <v>63</v>
      </c>
      <c r="D13" s="334">
        <v>55</v>
      </c>
      <c r="E13" s="335">
        <f t="shared" si="0"/>
        <v>0.87301587301587302</v>
      </c>
      <c r="F13" s="334">
        <v>36</v>
      </c>
      <c r="G13" s="334">
        <v>35</v>
      </c>
      <c r="H13" s="336">
        <f t="shared" si="1"/>
        <v>0.97222222222222221</v>
      </c>
      <c r="J13" s="252"/>
      <c r="K13" s="251"/>
      <c r="L13" s="252"/>
      <c r="M13" s="252"/>
      <c r="N13" s="252"/>
      <c r="O13" s="251"/>
      <c r="P13" s="252"/>
      <c r="Q13" s="251"/>
      <c r="R13" s="252"/>
      <c r="S13" s="252"/>
      <c r="T13" s="252"/>
      <c r="U13" s="252"/>
      <c r="V13" s="252"/>
      <c r="W13" s="251"/>
      <c r="X13" s="252"/>
    </row>
    <row r="14" spans="1:24" ht="14.25" x14ac:dyDescent="0.2">
      <c r="A14" s="331">
        <v>5</v>
      </c>
      <c r="B14" s="332" t="s">
        <v>7</v>
      </c>
      <c r="C14" s="333">
        <v>143</v>
      </c>
      <c r="D14" s="334">
        <v>136</v>
      </c>
      <c r="E14" s="335">
        <f t="shared" si="0"/>
        <v>0.95104895104895104</v>
      </c>
      <c r="F14" s="334">
        <v>29</v>
      </c>
      <c r="G14" s="334">
        <v>29</v>
      </c>
      <c r="H14" s="336">
        <f t="shared" si="1"/>
        <v>1</v>
      </c>
    </row>
    <row r="15" spans="1:24" ht="20.25" customHeight="1" x14ac:dyDescent="0.2">
      <c r="A15" s="331">
        <v>6</v>
      </c>
      <c r="B15" s="332" t="s">
        <v>8</v>
      </c>
      <c r="C15" s="333">
        <v>73</v>
      </c>
      <c r="D15" s="334">
        <v>63</v>
      </c>
      <c r="E15" s="335">
        <f t="shared" si="0"/>
        <v>0.86301369863013699</v>
      </c>
      <c r="F15" s="334">
        <v>9</v>
      </c>
      <c r="G15" s="334">
        <v>8</v>
      </c>
      <c r="H15" s="336">
        <f t="shared" si="1"/>
        <v>0.88888888888888884</v>
      </c>
      <c r="K15" s="1" t="s">
        <v>85</v>
      </c>
    </row>
    <row r="16" spans="1:24" ht="14.25" x14ac:dyDescent="0.2">
      <c r="A16" s="331">
        <v>7</v>
      </c>
      <c r="B16" s="332" t="s">
        <v>9</v>
      </c>
      <c r="C16" s="333">
        <v>123</v>
      </c>
      <c r="D16" s="334">
        <v>112</v>
      </c>
      <c r="E16" s="335">
        <f t="shared" si="0"/>
        <v>0.91056910569105687</v>
      </c>
      <c r="F16" s="334">
        <v>14</v>
      </c>
      <c r="G16" s="334">
        <v>13</v>
      </c>
      <c r="H16" s="336">
        <f t="shared" si="1"/>
        <v>0.9285714285714286</v>
      </c>
    </row>
    <row r="17" spans="1:12" ht="14.25" x14ac:dyDescent="0.2">
      <c r="A17" s="331">
        <v>8</v>
      </c>
      <c r="B17" s="332" t="s">
        <v>10</v>
      </c>
      <c r="C17" s="333">
        <v>80</v>
      </c>
      <c r="D17" s="334">
        <v>73</v>
      </c>
      <c r="E17" s="335">
        <f t="shared" si="0"/>
        <v>0.91249999999999998</v>
      </c>
      <c r="F17" s="334">
        <v>20</v>
      </c>
      <c r="G17" s="334">
        <v>18</v>
      </c>
      <c r="H17" s="336">
        <f t="shared" si="1"/>
        <v>0.9</v>
      </c>
    </row>
    <row r="18" spans="1:12" ht="14.25" x14ac:dyDescent="0.2">
      <c r="A18" s="331">
        <v>9</v>
      </c>
      <c r="B18" s="332" t="s">
        <v>11</v>
      </c>
      <c r="C18" s="333">
        <v>202</v>
      </c>
      <c r="D18" s="334">
        <v>202</v>
      </c>
      <c r="E18" s="335">
        <f t="shared" si="0"/>
        <v>1</v>
      </c>
      <c r="F18" s="334">
        <v>25</v>
      </c>
      <c r="G18" s="334">
        <v>25</v>
      </c>
      <c r="H18" s="336">
        <f t="shared" si="1"/>
        <v>1</v>
      </c>
    </row>
    <row r="19" spans="1:12" ht="14.25" x14ac:dyDescent="0.2">
      <c r="A19" s="331">
        <v>10</v>
      </c>
      <c r="B19" s="332" t="s">
        <v>12</v>
      </c>
      <c r="C19" s="333">
        <v>256</v>
      </c>
      <c r="D19" s="334">
        <v>243</v>
      </c>
      <c r="E19" s="335">
        <f t="shared" si="0"/>
        <v>0.94921875</v>
      </c>
      <c r="F19" s="334">
        <v>62</v>
      </c>
      <c r="G19" s="334">
        <v>62</v>
      </c>
      <c r="H19" s="336">
        <f t="shared" si="1"/>
        <v>1</v>
      </c>
    </row>
    <row r="20" spans="1:12" ht="20.25" customHeight="1" x14ac:dyDescent="0.2">
      <c r="A20" s="331">
        <v>11</v>
      </c>
      <c r="B20" s="332" t="s">
        <v>13</v>
      </c>
      <c r="C20" s="333">
        <v>231</v>
      </c>
      <c r="D20" s="334">
        <v>226</v>
      </c>
      <c r="E20" s="335">
        <f t="shared" si="0"/>
        <v>0.97835497835497831</v>
      </c>
      <c r="F20" s="334">
        <v>52</v>
      </c>
      <c r="G20" s="334">
        <v>52</v>
      </c>
      <c r="H20" s="336">
        <f t="shared" si="1"/>
        <v>1</v>
      </c>
    </row>
    <row r="21" spans="1:12" ht="14.25" x14ac:dyDescent="0.2">
      <c r="A21" s="331">
        <v>12</v>
      </c>
      <c r="B21" s="332" t="s">
        <v>14</v>
      </c>
      <c r="C21" s="333">
        <v>236</v>
      </c>
      <c r="D21" s="334">
        <v>190</v>
      </c>
      <c r="E21" s="335">
        <f t="shared" si="0"/>
        <v>0.80508474576271183</v>
      </c>
      <c r="F21" s="334">
        <v>74</v>
      </c>
      <c r="G21" s="334">
        <v>73</v>
      </c>
      <c r="H21" s="336">
        <f t="shared" si="1"/>
        <v>0.98648648648648651</v>
      </c>
    </row>
    <row r="22" spans="1:12" ht="14.25" x14ac:dyDescent="0.2">
      <c r="A22" s="331">
        <v>13</v>
      </c>
      <c r="B22" s="332" t="s">
        <v>15</v>
      </c>
      <c r="C22" s="333">
        <v>269</v>
      </c>
      <c r="D22" s="334">
        <v>242</v>
      </c>
      <c r="E22" s="335">
        <f t="shared" si="0"/>
        <v>0.8996282527881041</v>
      </c>
      <c r="F22" s="334">
        <v>62</v>
      </c>
      <c r="G22" s="334">
        <v>56</v>
      </c>
      <c r="H22" s="336">
        <f t="shared" si="1"/>
        <v>0.90322580645161288</v>
      </c>
    </row>
    <row r="23" spans="1:12" ht="14.25" x14ac:dyDescent="0.2">
      <c r="A23" s="331">
        <v>14</v>
      </c>
      <c r="B23" s="332" t="s">
        <v>16</v>
      </c>
      <c r="C23" s="333">
        <v>112</v>
      </c>
      <c r="D23" s="334">
        <v>98</v>
      </c>
      <c r="E23" s="335">
        <f t="shared" si="0"/>
        <v>0.875</v>
      </c>
      <c r="F23" s="334">
        <v>45</v>
      </c>
      <c r="G23" s="334">
        <v>44</v>
      </c>
      <c r="H23" s="336">
        <f t="shared" si="1"/>
        <v>0.97777777777777775</v>
      </c>
    </row>
    <row r="24" spans="1:12" ht="29.25" thickBot="1" x14ac:dyDescent="0.25">
      <c r="A24" s="337">
        <v>15</v>
      </c>
      <c r="B24" s="338" t="s">
        <v>17</v>
      </c>
      <c r="C24" s="339">
        <v>404</v>
      </c>
      <c r="D24" s="340">
        <v>374</v>
      </c>
      <c r="E24" s="341">
        <f t="shared" si="0"/>
        <v>0.92574257425742579</v>
      </c>
      <c r="F24" s="340">
        <v>85</v>
      </c>
      <c r="G24" s="340">
        <v>85</v>
      </c>
      <c r="H24" s="342">
        <f t="shared" si="1"/>
        <v>1</v>
      </c>
    </row>
    <row r="25" spans="1:12" s="350" customFormat="1" ht="25.5" customHeight="1" thickBot="1" x14ac:dyDescent="0.3">
      <c r="A25" s="344"/>
      <c r="B25" s="345" t="s">
        <v>180</v>
      </c>
      <c r="C25" s="346">
        <f>SUM(C10:C24)</f>
        <v>2894</v>
      </c>
      <c r="D25" s="347">
        <f>SUM(D10:D24)</f>
        <v>2702</v>
      </c>
      <c r="E25" s="348">
        <f t="shared" si="0"/>
        <v>0.93365583966827925</v>
      </c>
      <c r="F25" s="347">
        <f>SUM(F10:F24)</f>
        <v>729</v>
      </c>
      <c r="G25" s="347">
        <f>SUM(G10:G24)</f>
        <v>712</v>
      </c>
      <c r="H25" s="349">
        <f t="shared" si="1"/>
        <v>0.97668038408779145</v>
      </c>
      <c r="L25" s="350" t="s">
        <v>85</v>
      </c>
    </row>
    <row r="26" spans="1:12" s="350" customFormat="1" ht="25.5" hidden="1" customHeight="1" x14ac:dyDescent="0.25">
      <c r="A26" s="351"/>
      <c r="B26" s="352" t="s">
        <v>28</v>
      </c>
      <c r="C26" s="353">
        <v>2973</v>
      </c>
      <c r="D26" s="354">
        <v>2734</v>
      </c>
      <c r="E26" s="355">
        <v>0.91960982172889338</v>
      </c>
      <c r="F26" s="356">
        <v>613</v>
      </c>
      <c r="G26" s="353">
        <v>609</v>
      </c>
      <c r="H26" s="355">
        <v>0.99347471451876024</v>
      </c>
    </row>
    <row r="27" spans="1:12" s="350" customFormat="1" ht="25.5" hidden="1" customHeight="1" x14ac:dyDescent="0.25">
      <c r="A27" s="357"/>
      <c r="B27" s="109" t="s">
        <v>29</v>
      </c>
      <c r="C27" s="353">
        <v>3067</v>
      </c>
      <c r="D27" s="354">
        <v>2618</v>
      </c>
      <c r="E27" s="355">
        <v>0.85360286925334206</v>
      </c>
      <c r="F27" s="356">
        <v>608</v>
      </c>
      <c r="G27" s="353">
        <v>591</v>
      </c>
      <c r="H27" s="355">
        <v>0.97203947368421051</v>
      </c>
    </row>
    <row r="28" spans="1:12" s="350" customFormat="1" ht="25.5" hidden="1" customHeight="1" thickBot="1" x14ac:dyDescent="0.3">
      <c r="A28" s="357"/>
      <c r="B28" s="109" t="s">
        <v>71</v>
      </c>
      <c r="C28" s="353">
        <v>3344</v>
      </c>
      <c r="D28" s="354">
        <v>3084</v>
      </c>
      <c r="E28" s="355">
        <v>0.92200000000000004</v>
      </c>
      <c r="F28" s="356">
        <v>659</v>
      </c>
      <c r="G28" s="353">
        <v>651</v>
      </c>
      <c r="H28" s="355">
        <v>98.786039453717763</v>
      </c>
    </row>
    <row r="29" spans="1:12" s="350" customFormat="1" ht="25.5" hidden="1" customHeight="1" thickBot="1" x14ac:dyDescent="0.3">
      <c r="A29" s="358"/>
      <c r="B29" s="359" t="s">
        <v>27</v>
      </c>
      <c r="C29" s="360">
        <v>3398</v>
      </c>
      <c r="D29" s="361">
        <v>3008</v>
      </c>
      <c r="E29" s="362">
        <v>0.88519999999999999</v>
      </c>
      <c r="F29" s="363">
        <v>646</v>
      </c>
      <c r="G29" s="360">
        <v>644</v>
      </c>
      <c r="H29" s="362">
        <v>0.99690000000000001</v>
      </c>
    </row>
    <row r="30" spans="1:12" s="350" customFormat="1" ht="25.5" customHeight="1" x14ac:dyDescent="0.25">
      <c r="A30" s="364"/>
      <c r="B30" s="197" t="s">
        <v>174</v>
      </c>
      <c r="C30" s="334">
        <v>3006</v>
      </c>
      <c r="D30" s="334">
        <v>2689</v>
      </c>
      <c r="E30" s="365">
        <v>0.89454424484364603</v>
      </c>
      <c r="F30" s="334">
        <v>712</v>
      </c>
      <c r="G30" s="334">
        <v>695</v>
      </c>
      <c r="H30" s="226">
        <v>0.976123595505618</v>
      </c>
      <c r="L30" s="350" t="s">
        <v>85</v>
      </c>
    </row>
    <row r="31" spans="1:12" s="350" customFormat="1" ht="25.5" customHeight="1" x14ac:dyDescent="0.25">
      <c r="A31" s="364"/>
      <c r="B31" s="197" t="s">
        <v>167</v>
      </c>
      <c r="C31" s="334">
        <v>3049</v>
      </c>
      <c r="D31" s="334">
        <v>2580</v>
      </c>
      <c r="E31" s="365">
        <v>0.84617907510659229</v>
      </c>
      <c r="F31" s="334">
        <v>727</v>
      </c>
      <c r="G31" s="334">
        <v>683</v>
      </c>
      <c r="H31" s="226">
        <v>0.93947730398899587</v>
      </c>
    </row>
    <row r="32" spans="1:12" s="350" customFormat="1" ht="25.5" customHeight="1" x14ac:dyDescent="0.25">
      <c r="A32" s="364"/>
      <c r="B32" s="197" t="s">
        <v>169</v>
      </c>
      <c r="C32" s="334">
        <v>3076</v>
      </c>
      <c r="D32" s="334">
        <v>2871</v>
      </c>
      <c r="E32" s="365">
        <v>0.93335500650195058</v>
      </c>
      <c r="F32" s="334">
        <v>708</v>
      </c>
      <c r="G32" s="334">
        <v>697</v>
      </c>
      <c r="H32" s="226">
        <v>0.9844632768361582</v>
      </c>
    </row>
    <row r="33" spans="1:12" s="350" customFormat="1" ht="25.5" customHeight="1" x14ac:dyDescent="0.25">
      <c r="A33" s="364"/>
      <c r="B33" s="197" t="s">
        <v>170</v>
      </c>
      <c r="C33" s="334">
        <v>3120</v>
      </c>
      <c r="D33" s="334">
        <v>3000</v>
      </c>
      <c r="E33" s="365">
        <v>0.96199999999999997</v>
      </c>
      <c r="F33" s="334">
        <v>680</v>
      </c>
      <c r="G33" s="334">
        <v>671</v>
      </c>
      <c r="H33" s="226">
        <v>0.98699999999999999</v>
      </c>
      <c r="L33" s="350" t="s">
        <v>85</v>
      </c>
    </row>
    <row r="34" spans="1:12" s="350" customFormat="1" ht="25.5" customHeight="1" x14ac:dyDescent="0.25">
      <c r="A34" s="364"/>
      <c r="B34" s="197" t="s">
        <v>171</v>
      </c>
      <c r="C34" s="334">
        <v>3207</v>
      </c>
      <c r="D34" s="334">
        <v>3041</v>
      </c>
      <c r="E34" s="365">
        <v>0.92200000000000004</v>
      </c>
      <c r="F34" s="334">
        <v>654</v>
      </c>
      <c r="G34" s="334">
        <v>640</v>
      </c>
      <c r="H34" s="226">
        <v>0.97899999999999998</v>
      </c>
    </row>
    <row r="35" spans="1:12" s="350" customFormat="1" ht="25.5" customHeight="1" thickBot="1" x14ac:dyDescent="0.3">
      <c r="A35" s="366"/>
      <c r="B35" s="201" t="s">
        <v>172</v>
      </c>
      <c r="C35" s="340">
        <v>3314</v>
      </c>
      <c r="D35" s="340">
        <v>2980</v>
      </c>
      <c r="E35" s="236">
        <v>0.89921544960772481</v>
      </c>
      <c r="F35" s="340">
        <v>644</v>
      </c>
      <c r="G35" s="340">
        <v>635</v>
      </c>
      <c r="H35" s="186">
        <v>0.9860248447204969</v>
      </c>
    </row>
    <row r="54" ht="11.25" customHeight="1" x14ac:dyDescent="0.2"/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Z122"/>
  <sheetViews>
    <sheetView showGridLines="0" topLeftCell="A20" workbookViewId="0">
      <selection activeCell="AI41" sqref="AI41"/>
    </sheetView>
  </sheetViews>
  <sheetFormatPr baseColWidth="10" defaultRowHeight="14.25" x14ac:dyDescent="0.2"/>
  <cols>
    <col min="1" max="1" width="4.85546875" style="447" customWidth="1"/>
    <col min="2" max="2" width="23.140625" style="446" customWidth="1"/>
    <col min="3" max="3" width="7.7109375" style="446" customWidth="1"/>
    <col min="4" max="4" width="10.7109375" style="446" customWidth="1"/>
    <col min="5" max="5" width="7.42578125" style="446" hidden="1" customWidth="1"/>
    <col min="6" max="6" width="7.5703125" style="446" customWidth="1"/>
    <col min="7" max="7" width="7.42578125" style="446" hidden="1" customWidth="1"/>
    <col min="8" max="8" width="7.5703125" style="447" hidden="1" customWidth="1"/>
    <col min="9" max="9" width="9.140625" style="446" bestFit="1" customWidth="1"/>
    <col min="10" max="10" width="7.28515625" style="446" hidden="1" customWidth="1"/>
    <col min="11" max="11" width="7.28515625" style="447" hidden="1" customWidth="1"/>
    <col min="12" max="12" width="7.28515625" style="447" customWidth="1"/>
    <col min="13" max="13" width="8.5703125" style="446" customWidth="1"/>
    <col min="14" max="14" width="7.5703125" style="446" hidden="1" customWidth="1"/>
    <col min="15" max="15" width="5.5703125" style="447" hidden="1" customWidth="1"/>
    <col min="16" max="16" width="7.140625" style="446" customWidth="1"/>
    <col min="17" max="17" width="7.140625" style="446" hidden="1" customWidth="1"/>
    <col min="18" max="18" width="5.28515625" style="447" hidden="1" customWidth="1"/>
    <col min="19" max="21" width="9" style="447" customWidth="1"/>
    <col min="22" max="22" width="7.5703125" style="446" customWidth="1"/>
    <col min="23" max="23" width="4.85546875" style="447" customWidth="1"/>
    <col min="24" max="24" width="21.85546875" style="446" customWidth="1"/>
    <col min="25" max="25" width="7.5703125" style="446" customWidth="1"/>
    <col min="26" max="26" width="9.7109375" style="446" customWidth="1"/>
    <col min="27" max="27" width="8" style="446" hidden="1" customWidth="1"/>
    <col min="28" max="28" width="7" style="446" customWidth="1"/>
    <col min="29" max="29" width="7.85546875" style="446" hidden="1" customWidth="1"/>
    <col min="30" max="30" width="9.5703125" style="446" customWidth="1"/>
    <col min="31" max="31" width="8.85546875" style="446" bestFit="1" customWidth="1"/>
    <col min="32" max="32" width="7.85546875" style="446" hidden="1" customWidth="1"/>
    <col min="33" max="33" width="10.140625" style="446" customWidth="1"/>
    <col min="34" max="34" width="5.7109375" style="446" customWidth="1"/>
    <col min="35" max="35" width="8.140625" style="446" customWidth="1"/>
    <col min="36" max="36" width="7.5703125" style="446" customWidth="1"/>
    <col min="37" max="37" width="7.85546875" style="446" hidden="1" customWidth="1"/>
    <col min="38" max="38" width="10.140625" style="446" customWidth="1"/>
    <col min="39" max="39" width="7.140625" style="446" customWidth="1"/>
    <col min="40" max="40" width="7.85546875" style="446" hidden="1" customWidth="1"/>
    <col min="41" max="41" width="7.85546875" style="446" customWidth="1"/>
    <col min="42" max="42" width="11.42578125" style="446" customWidth="1"/>
    <col min="43" max="16384" width="11.42578125" style="446"/>
  </cols>
  <sheetData>
    <row r="1" spans="1:24" x14ac:dyDescent="0.2">
      <c r="A1" s="444" t="s">
        <v>88</v>
      </c>
      <c r="B1" s="445"/>
    </row>
    <row r="2" spans="1:24" x14ac:dyDescent="0.2">
      <c r="A2" s="448" t="s">
        <v>0</v>
      </c>
      <c r="W2" s="448"/>
    </row>
    <row r="4" spans="1:24" x14ac:dyDescent="0.2">
      <c r="A4" s="449" t="s">
        <v>142</v>
      </c>
      <c r="B4" s="450"/>
      <c r="C4" s="450"/>
      <c r="D4" s="450"/>
      <c r="E4" s="450"/>
      <c r="F4" s="450"/>
      <c r="G4" s="450"/>
      <c r="H4" s="451"/>
      <c r="I4" s="450"/>
      <c r="J4" s="450"/>
      <c r="K4" s="451"/>
      <c r="L4" s="451"/>
      <c r="W4" s="448"/>
    </row>
    <row r="5" spans="1:24" x14ac:dyDescent="0.2">
      <c r="A5" s="446" t="s">
        <v>156</v>
      </c>
      <c r="W5" s="448"/>
    </row>
    <row r="6" spans="1:24" x14ac:dyDescent="0.2">
      <c r="A6" s="448" t="s">
        <v>157</v>
      </c>
      <c r="W6" s="448"/>
    </row>
    <row r="7" spans="1:24" x14ac:dyDescent="0.2">
      <c r="A7" s="448" t="s">
        <v>158</v>
      </c>
      <c r="W7" s="448"/>
    </row>
    <row r="8" spans="1:24" x14ac:dyDescent="0.2">
      <c r="A8" s="448" t="s">
        <v>159</v>
      </c>
      <c r="W8" s="448"/>
    </row>
    <row r="9" spans="1:24" x14ac:dyDescent="0.2">
      <c r="A9" s="448"/>
      <c r="W9" s="448"/>
    </row>
    <row r="10" spans="1:24" x14ac:dyDescent="0.2">
      <c r="A10" s="448" t="s">
        <v>143</v>
      </c>
      <c r="W10" s="448"/>
    </row>
    <row r="11" spans="1:24" x14ac:dyDescent="0.2">
      <c r="W11" s="448"/>
    </row>
    <row r="12" spans="1:24" x14ac:dyDescent="0.2">
      <c r="A12" s="448"/>
      <c r="W12" s="448"/>
      <c r="X12" s="446" t="s">
        <v>85</v>
      </c>
    </row>
    <row r="13" spans="1:24" x14ac:dyDescent="0.2">
      <c r="A13" s="448"/>
      <c r="W13" s="448"/>
    </row>
    <row r="14" spans="1:24" x14ac:dyDescent="0.2">
      <c r="A14" s="448"/>
      <c r="W14" s="448"/>
    </row>
    <row r="15" spans="1:24" x14ac:dyDescent="0.2">
      <c r="A15" s="448"/>
      <c r="W15" s="448"/>
    </row>
    <row r="16" spans="1:24" x14ac:dyDescent="0.2">
      <c r="A16" s="448"/>
      <c r="W16" s="448"/>
    </row>
    <row r="18" spans="1:44" x14ac:dyDescent="0.2">
      <c r="AQ18" s="446" t="s">
        <v>184</v>
      </c>
    </row>
    <row r="19" spans="1:44" s="452" customFormat="1" ht="33" customHeight="1" thickBot="1" x14ac:dyDescent="0.3">
      <c r="A19" s="595" t="s">
        <v>202</v>
      </c>
      <c r="B19" s="595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595"/>
      <c r="P19" s="595"/>
      <c r="W19" s="343" t="s">
        <v>203</v>
      </c>
      <c r="AQ19" s="452" t="s">
        <v>183</v>
      </c>
    </row>
    <row r="20" spans="1:44" s="452" customFormat="1" ht="125.25" customHeight="1" thickBot="1" x14ac:dyDescent="0.3">
      <c r="A20" s="321" t="s">
        <v>1</v>
      </c>
      <c r="B20" s="322" t="s">
        <v>2</v>
      </c>
      <c r="C20" s="453" t="s">
        <v>144</v>
      </c>
      <c r="D20" s="323" t="s">
        <v>182</v>
      </c>
      <c r="E20" s="324" t="s">
        <v>145</v>
      </c>
      <c r="F20" s="323" t="s">
        <v>146</v>
      </c>
      <c r="G20" s="454" t="s">
        <v>145</v>
      </c>
      <c r="H20" s="324" t="s">
        <v>147</v>
      </c>
      <c r="I20" s="455" t="s">
        <v>160</v>
      </c>
      <c r="J20" s="456" t="s">
        <v>145</v>
      </c>
      <c r="K20" s="324" t="s">
        <v>148</v>
      </c>
      <c r="L20" s="457" t="s">
        <v>161</v>
      </c>
      <c r="M20" s="323" t="s">
        <v>149</v>
      </c>
      <c r="N20" s="454" t="s">
        <v>145</v>
      </c>
      <c r="O20" s="324" t="s">
        <v>150</v>
      </c>
      <c r="P20" s="323" t="s">
        <v>151</v>
      </c>
      <c r="Q20" s="454" t="s">
        <v>145</v>
      </c>
      <c r="R20" s="324" t="s">
        <v>152</v>
      </c>
      <c r="T20" s="452" t="s">
        <v>153</v>
      </c>
      <c r="W20" s="321" t="s">
        <v>1</v>
      </c>
      <c r="X20" s="322" t="s">
        <v>2</v>
      </c>
      <c r="Y20" s="453" t="s">
        <v>144</v>
      </c>
      <c r="Z20" s="323" t="s">
        <v>182</v>
      </c>
      <c r="AA20" s="324" t="s">
        <v>145</v>
      </c>
      <c r="AB20" s="323" t="s">
        <v>146</v>
      </c>
      <c r="AC20" s="454" t="s">
        <v>145</v>
      </c>
      <c r="AD20" s="324" t="s">
        <v>147</v>
      </c>
      <c r="AE20" s="455" t="s">
        <v>160</v>
      </c>
      <c r="AF20" s="454" t="s">
        <v>145</v>
      </c>
      <c r="AG20" s="458" t="s">
        <v>162</v>
      </c>
      <c r="AH20" s="455" t="s">
        <v>161</v>
      </c>
      <c r="AI20" s="457" t="s">
        <v>163</v>
      </c>
      <c r="AJ20" s="323" t="s">
        <v>149</v>
      </c>
      <c r="AK20" s="454" t="s">
        <v>145</v>
      </c>
      <c r="AL20" s="324" t="s">
        <v>150</v>
      </c>
      <c r="AM20" s="323" t="s">
        <v>151</v>
      </c>
      <c r="AN20" s="454" t="s">
        <v>145</v>
      </c>
      <c r="AO20" s="324" t="s">
        <v>152</v>
      </c>
      <c r="AQ20" s="453" t="s">
        <v>33</v>
      </c>
      <c r="AR20" s="452" t="s">
        <v>154</v>
      </c>
    </row>
    <row r="21" spans="1:44" x14ac:dyDescent="0.2">
      <c r="A21" s="325">
        <v>1</v>
      </c>
      <c r="B21" s="326" t="s">
        <v>3</v>
      </c>
      <c r="C21" s="327">
        <f t="shared" ref="C21:P21" si="0">C42+C63+C85+C106</f>
        <v>407</v>
      </c>
      <c r="D21" s="328">
        <f t="shared" si="0"/>
        <v>253</v>
      </c>
      <c r="E21" s="328" t="e">
        <f t="shared" si="0"/>
        <v>#REF!</v>
      </c>
      <c r="F21" s="328">
        <f t="shared" si="0"/>
        <v>118</v>
      </c>
      <c r="G21" s="328" t="e">
        <f t="shared" si="0"/>
        <v>#REF!</v>
      </c>
      <c r="H21" s="328" t="e">
        <f t="shared" si="0"/>
        <v>#REF!</v>
      </c>
      <c r="I21" s="328">
        <f t="shared" si="0"/>
        <v>7</v>
      </c>
      <c r="J21" s="328" t="e">
        <f t="shared" si="0"/>
        <v>#REF!</v>
      </c>
      <c r="K21" s="328" t="e">
        <f t="shared" si="0"/>
        <v>#REF!</v>
      </c>
      <c r="L21" s="328">
        <f t="shared" si="0"/>
        <v>6</v>
      </c>
      <c r="M21" s="328">
        <f t="shared" si="0"/>
        <v>11</v>
      </c>
      <c r="N21" s="328" t="e">
        <f t="shared" si="0"/>
        <v>#REF!</v>
      </c>
      <c r="O21" s="328" t="e">
        <f t="shared" si="0"/>
        <v>#REF!</v>
      </c>
      <c r="P21" s="459">
        <f t="shared" si="0"/>
        <v>12</v>
      </c>
      <c r="Q21" s="460" t="e">
        <v>#REF!</v>
      </c>
      <c r="R21" s="461" t="e">
        <v>#REF!</v>
      </c>
      <c r="W21" s="325">
        <v>1</v>
      </c>
      <c r="X21" s="326" t="s">
        <v>3</v>
      </c>
      <c r="Y21" s="462">
        <v>608</v>
      </c>
      <c r="Z21" s="463">
        <v>383</v>
      </c>
      <c r="AA21" s="464" t="e">
        <v>#REF!</v>
      </c>
      <c r="AB21" s="464">
        <v>144</v>
      </c>
      <c r="AC21" s="464"/>
      <c r="AD21" s="464">
        <v>42145</v>
      </c>
      <c r="AE21" s="464">
        <v>10</v>
      </c>
      <c r="AF21" s="464"/>
      <c r="AG21" s="464">
        <v>2917</v>
      </c>
      <c r="AH21" s="464">
        <v>15</v>
      </c>
      <c r="AI21" s="464">
        <v>887</v>
      </c>
      <c r="AJ21" s="464">
        <v>35</v>
      </c>
      <c r="AK21" s="464"/>
      <c r="AL21" s="464">
        <v>3304</v>
      </c>
      <c r="AM21" s="464">
        <v>21</v>
      </c>
      <c r="AN21" s="464"/>
      <c r="AO21" s="465">
        <v>4932</v>
      </c>
      <c r="AQ21" s="462">
        <v>595</v>
      </c>
      <c r="AR21" s="446">
        <f>Y21-AQ21</f>
        <v>13</v>
      </c>
    </row>
    <row r="22" spans="1:44" x14ac:dyDescent="0.2">
      <c r="A22" s="331">
        <v>2</v>
      </c>
      <c r="B22" s="332" t="s">
        <v>4</v>
      </c>
      <c r="C22" s="333">
        <f t="shared" ref="C22:P22" si="1">C43+C64+C86+C107</f>
        <v>274</v>
      </c>
      <c r="D22" s="334">
        <f t="shared" si="1"/>
        <v>170</v>
      </c>
      <c r="E22" s="334" t="e">
        <f t="shared" si="1"/>
        <v>#REF!</v>
      </c>
      <c r="F22" s="334">
        <f t="shared" si="1"/>
        <v>63</v>
      </c>
      <c r="G22" s="334" t="e">
        <f t="shared" si="1"/>
        <v>#REF!</v>
      </c>
      <c r="H22" s="334" t="e">
        <f t="shared" si="1"/>
        <v>#REF!</v>
      </c>
      <c r="I22" s="334">
        <f t="shared" si="1"/>
        <v>7</v>
      </c>
      <c r="J22" s="334" t="e">
        <f t="shared" si="1"/>
        <v>#REF!</v>
      </c>
      <c r="K22" s="334" t="e">
        <f t="shared" si="1"/>
        <v>#REF!</v>
      </c>
      <c r="L22" s="334">
        <f t="shared" si="1"/>
        <v>8</v>
      </c>
      <c r="M22" s="334">
        <f t="shared" si="1"/>
        <v>12</v>
      </c>
      <c r="N22" s="334" t="e">
        <f t="shared" si="1"/>
        <v>#REF!</v>
      </c>
      <c r="O22" s="334" t="e">
        <f t="shared" si="1"/>
        <v>#REF!</v>
      </c>
      <c r="P22" s="466">
        <f t="shared" si="1"/>
        <v>14</v>
      </c>
      <c r="Q22" s="467" t="e">
        <v>#REF!</v>
      </c>
      <c r="R22" s="468" t="e">
        <v>#REF!</v>
      </c>
      <c r="W22" s="331">
        <v>2</v>
      </c>
      <c r="X22" s="332" t="s">
        <v>4</v>
      </c>
      <c r="Y22" s="469">
        <v>443</v>
      </c>
      <c r="Z22" s="470">
        <v>312</v>
      </c>
      <c r="AA22" s="471" t="e">
        <v>#REF!</v>
      </c>
      <c r="AB22" s="471">
        <v>69</v>
      </c>
      <c r="AC22" s="471"/>
      <c r="AD22" s="471">
        <v>22905</v>
      </c>
      <c r="AE22" s="471">
        <v>8</v>
      </c>
      <c r="AF22" s="471"/>
      <c r="AG22" s="471">
        <v>2611</v>
      </c>
      <c r="AH22" s="471">
        <v>19</v>
      </c>
      <c r="AI22" s="471">
        <v>1621</v>
      </c>
      <c r="AJ22" s="471">
        <v>34</v>
      </c>
      <c r="AK22" s="471"/>
      <c r="AL22" s="471">
        <v>4840</v>
      </c>
      <c r="AM22" s="471">
        <v>30</v>
      </c>
      <c r="AN22" s="471"/>
      <c r="AO22" s="472">
        <v>9128</v>
      </c>
      <c r="AQ22" s="469">
        <v>443</v>
      </c>
      <c r="AR22" s="446">
        <f t="shared" ref="AR22:AR35" si="2">Y22-AQ22</f>
        <v>0</v>
      </c>
    </row>
    <row r="23" spans="1:44" x14ac:dyDescent="0.2">
      <c r="A23" s="331">
        <v>3</v>
      </c>
      <c r="B23" s="332" t="s">
        <v>5</v>
      </c>
      <c r="C23" s="333">
        <f t="shared" ref="C23:P23" si="3">C44+C65+C87+C108</f>
        <v>251</v>
      </c>
      <c r="D23" s="334">
        <f t="shared" si="3"/>
        <v>133</v>
      </c>
      <c r="E23" s="334" t="e">
        <f t="shared" si="3"/>
        <v>#REF!</v>
      </c>
      <c r="F23" s="334">
        <f t="shared" si="3"/>
        <v>74</v>
      </c>
      <c r="G23" s="334" t="e">
        <f t="shared" si="3"/>
        <v>#REF!</v>
      </c>
      <c r="H23" s="334" t="e">
        <f t="shared" si="3"/>
        <v>#REF!</v>
      </c>
      <c r="I23" s="334">
        <f t="shared" si="3"/>
        <v>5</v>
      </c>
      <c r="J23" s="334" t="e">
        <f t="shared" si="3"/>
        <v>#REF!</v>
      </c>
      <c r="K23" s="334" t="e">
        <f t="shared" si="3"/>
        <v>#REF!</v>
      </c>
      <c r="L23" s="334">
        <f t="shared" si="3"/>
        <v>2</v>
      </c>
      <c r="M23" s="334">
        <f t="shared" si="3"/>
        <v>10</v>
      </c>
      <c r="N23" s="334" t="e">
        <f t="shared" si="3"/>
        <v>#REF!</v>
      </c>
      <c r="O23" s="334" t="e">
        <f t="shared" si="3"/>
        <v>#REF!</v>
      </c>
      <c r="P23" s="466">
        <f t="shared" si="3"/>
        <v>27</v>
      </c>
      <c r="Q23" s="467" t="e">
        <v>#REF!</v>
      </c>
      <c r="R23" s="468" t="e">
        <v>#REF!</v>
      </c>
      <c r="W23" s="331">
        <v>3</v>
      </c>
      <c r="X23" s="332" t="s">
        <v>5</v>
      </c>
      <c r="Y23" s="469">
        <v>377</v>
      </c>
      <c r="Z23" s="470">
        <v>246</v>
      </c>
      <c r="AA23" s="471" t="e">
        <v>#REF!</v>
      </c>
      <c r="AB23" s="471">
        <v>84</v>
      </c>
      <c r="AC23" s="471"/>
      <c r="AD23" s="471">
        <v>27623</v>
      </c>
      <c r="AE23" s="471">
        <v>6</v>
      </c>
      <c r="AF23" s="471"/>
      <c r="AG23" s="471">
        <v>1927</v>
      </c>
      <c r="AH23" s="471">
        <v>11</v>
      </c>
      <c r="AI23" s="471">
        <v>854</v>
      </c>
      <c r="AJ23" s="471">
        <v>25</v>
      </c>
      <c r="AK23" s="471"/>
      <c r="AL23" s="471">
        <v>3818</v>
      </c>
      <c r="AM23" s="471">
        <v>52</v>
      </c>
      <c r="AN23" s="471"/>
      <c r="AO23" s="472">
        <v>12319</v>
      </c>
      <c r="AQ23" s="469">
        <v>408</v>
      </c>
      <c r="AR23" s="446">
        <f t="shared" si="2"/>
        <v>-31</v>
      </c>
    </row>
    <row r="24" spans="1:44" ht="15.75" customHeight="1" x14ac:dyDescent="0.2">
      <c r="A24" s="331">
        <v>4</v>
      </c>
      <c r="B24" s="332" t="s">
        <v>6</v>
      </c>
      <c r="C24" s="333">
        <f t="shared" ref="C24:P24" si="4">C45+C66+C88+C109</f>
        <v>100</v>
      </c>
      <c r="D24" s="334">
        <f t="shared" si="4"/>
        <v>40</v>
      </c>
      <c r="E24" s="334" t="e">
        <f t="shared" si="4"/>
        <v>#REF!</v>
      </c>
      <c r="F24" s="334">
        <f t="shared" si="4"/>
        <v>35</v>
      </c>
      <c r="G24" s="334" t="e">
        <f t="shared" si="4"/>
        <v>#REF!</v>
      </c>
      <c r="H24" s="334" t="e">
        <f t="shared" si="4"/>
        <v>#REF!</v>
      </c>
      <c r="I24" s="334">
        <f t="shared" si="4"/>
        <v>3</v>
      </c>
      <c r="J24" s="334" t="e">
        <f t="shared" si="4"/>
        <v>#REF!</v>
      </c>
      <c r="K24" s="334" t="e">
        <f t="shared" si="4"/>
        <v>#REF!</v>
      </c>
      <c r="L24" s="334">
        <f t="shared" si="4"/>
        <v>3</v>
      </c>
      <c r="M24" s="334">
        <f t="shared" si="4"/>
        <v>7</v>
      </c>
      <c r="N24" s="334" t="e">
        <f t="shared" si="4"/>
        <v>#REF!</v>
      </c>
      <c r="O24" s="334" t="e">
        <f t="shared" si="4"/>
        <v>#REF!</v>
      </c>
      <c r="P24" s="466">
        <f t="shared" si="4"/>
        <v>12</v>
      </c>
      <c r="Q24" s="467" t="e">
        <v>#REF!</v>
      </c>
      <c r="R24" s="468" t="e">
        <v>#REF!</v>
      </c>
      <c r="W24" s="331">
        <v>4</v>
      </c>
      <c r="X24" s="332" t="s">
        <v>6</v>
      </c>
      <c r="Y24" s="469">
        <v>174</v>
      </c>
      <c r="Z24" s="470">
        <v>90</v>
      </c>
      <c r="AA24" s="471" t="e">
        <v>#REF!</v>
      </c>
      <c r="AB24" s="471">
        <v>39</v>
      </c>
      <c r="AC24" s="471"/>
      <c r="AD24" s="471">
        <v>12662</v>
      </c>
      <c r="AE24" s="471">
        <v>3</v>
      </c>
      <c r="AF24" s="471"/>
      <c r="AG24" s="471">
        <v>1095</v>
      </c>
      <c r="AH24" s="471">
        <v>9</v>
      </c>
      <c r="AI24" s="471">
        <v>976</v>
      </c>
      <c r="AJ24" s="471">
        <v>23</v>
      </c>
      <c r="AK24" s="471"/>
      <c r="AL24" s="471">
        <v>2745</v>
      </c>
      <c r="AM24" s="471">
        <v>16</v>
      </c>
      <c r="AN24" s="471"/>
      <c r="AO24" s="472">
        <v>2665</v>
      </c>
      <c r="AQ24" s="469">
        <v>185</v>
      </c>
      <c r="AR24" s="446">
        <f t="shared" si="2"/>
        <v>-11</v>
      </c>
    </row>
    <row r="25" spans="1:44" x14ac:dyDescent="0.2">
      <c r="A25" s="331">
        <v>5</v>
      </c>
      <c r="B25" s="332" t="s">
        <v>7</v>
      </c>
      <c r="C25" s="333">
        <f t="shared" ref="C25:P25" si="5">C46+C67+C89+C110</f>
        <v>172</v>
      </c>
      <c r="D25" s="334">
        <f t="shared" si="5"/>
        <v>128</v>
      </c>
      <c r="E25" s="334" t="e">
        <f t="shared" si="5"/>
        <v>#REF!</v>
      </c>
      <c r="F25" s="334">
        <f t="shared" si="5"/>
        <v>30</v>
      </c>
      <c r="G25" s="334" t="e">
        <f t="shared" si="5"/>
        <v>#REF!</v>
      </c>
      <c r="H25" s="334" t="e">
        <f t="shared" si="5"/>
        <v>#REF!</v>
      </c>
      <c r="I25" s="334">
        <f t="shared" si="5"/>
        <v>0</v>
      </c>
      <c r="J25" s="334" t="e">
        <f t="shared" si="5"/>
        <v>#REF!</v>
      </c>
      <c r="K25" s="334" t="e">
        <f t="shared" si="5"/>
        <v>#REF!</v>
      </c>
      <c r="L25" s="334">
        <f t="shared" si="5"/>
        <v>2</v>
      </c>
      <c r="M25" s="334">
        <f t="shared" si="5"/>
        <v>7</v>
      </c>
      <c r="N25" s="334" t="e">
        <f t="shared" si="5"/>
        <v>#REF!</v>
      </c>
      <c r="O25" s="334" t="e">
        <f t="shared" si="5"/>
        <v>#REF!</v>
      </c>
      <c r="P25" s="466">
        <f t="shared" si="5"/>
        <v>5</v>
      </c>
      <c r="Q25" s="473" t="e">
        <v>#REF!</v>
      </c>
      <c r="R25" s="474" t="e">
        <v>#REF!</v>
      </c>
      <c r="W25" s="331">
        <v>5</v>
      </c>
      <c r="X25" s="332" t="s">
        <v>7</v>
      </c>
      <c r="Y25" s="469">
        <v>240</v>
      </c>
      <c r="Z25" s="470">
        <v>193</v>
      </c>
      <c r="AA25" s="471" t="e">
        <v>#REF!</v>
      </c>
      <c r="AB25" s="471">
        <v>34</v>
      </c>
      <c r="AC25" s="471"/>
      <c r="AD25" s="471">
        <v>12818</v>
      </c>
      <c r="AE25" s="471">
        <v>0</v>
      </c>
      <c r="AF25" s="471"/>
      <c r="AG25" s="471">
        <v>0</v>
      </c>
      <c r="AH25" s="471">
        <v>5</v>
      </c>
      <c r="AI25" s="471">
        <v>524</v>
      </c>
      <c r="AJ25" s="471">
        <v>18</v>
      </c>
      <c r="AK25" s="471"/>
      <c r="AL25" s="471">
        <v>3609</v>
      </c>
      <c r="AM25" s="471">
        <v>11</v>
      </c>
      <c r="AN25" s="471"/>
      <c r="AO25" s="472">
        <v>3544</v>
      </c>
      <c r="AQ25" s="469">
        <v>255</v>
      </c>
      <c r="AR25" s="446">
        <f t="shared" si="2"/>
        <v>-15</v>
      </c>
    </row>
    <row r="26" spans="1:44" x14ac:dyDescent="0.2">
      <c r="A26" s="331">
        <v>6</v>
      </c>
      <c r="B26" s="332" t="s">
        <v>8</v>
      </c>
      <c r="C26" s="333">
        <f t="shared" ref="C26:P26" si="6">C47+C68+C90+C111</f>
        <v>82</v>
      </c>
      <c r="D26" s="334">
        <f t="shared" si="6"/>
        <v>70</v>
      </c>
      <c r="E26" s="334" t="e">
        <f t="shared" si="6"/>
        <v>#REF!</v>
      </c>
      <c r="F26" s="334">
        <f t="shared" si="6"/>
        <v>7</v>
      </c>
      <c r="G26" s="334" t="e">
        <f t="shared" si="6"/>
        <v>#REF!</v>
      </c>
      <c r="H26" s="334" t="e">
        <f t="shared" si="6"/>
        <v>#REF!</v>
      </c>
      <c r="I26" s="334">
        <f t="shared" si="6"/>
        <v>1</v>
      </c>
      <c r="J26" s="334" t="e">
        <f t="shared" si="6"/>
        <v>#REF!</v>
      </c>
      <c r="K26" s="334" t="e">
        <f t="shared" si="6"/>
        <v>#REF!</v>
      </c>
      <c r="L26" s="334">
        <f t="shared" si="6"/>
        <v>0</v>
      </c>
      <c r="M26" s="334">
        <f t="shared" si="6"/>
        <v>1</v>
      </c>
      <c r="N26" s="334" t="e">
        <f t="shared" si="6"/>
        <v>#REF!</v>
      </c>
      <c r="O26" s="334" t="e">
        <f t="shared" si="6"/>
        <v>#REF!</v>
      </c>
      <c r="P26" s="466">
        <f t="shared" si="6"/>
        <v>3</v>
      </c>
      <c r="Q26" s="473" t="e">
        <v>#REF!</v>
      </c>
      <c r="R26" s="474" t="e">
        <v>#REF!</v>
      </c>
      <c r="W26" s="331">
        <v>6</v>
      </c>
      <c r="X26" s="332" t="s">
        <v>8</v>
      </c>
      <c r="Y26" s="469">
        <v>128</v>
      </c>
      <c r="Z26" s="470">
        <v>110</v>
      </c>
      <c r="AA26" s="471" t="e">
        <v>#REF!</v>
      </c>
      <c r="AB26" s="471">
        <v>9</v>
      </c>
      <c r="AC26" s="471"/>
      <c r="AD26" s="471">
        <v>4482</v>
      </c>
      <c r="AE26" s="471">
        <v>1</v>
      </c>
      <c r="AF26" s="471"/>
      <c r="AG26" s="471">
        <v>365</v>
      </c>
      <c r="AH26" s="471">
        <v>1</v>
      </c>
      <c r="AI26" s="471">
        <v>172</v>
      </c>
      <c r="AJ26" s="471">
        <v>3</v>
      </c>
      <c r="AK26" s="471"/>
      <c r="AL26" s="471">
        <v>647</v>
      </c>
      <c r="AM26" s="471">
        <v>4</v>
      </c>
      <c r="AN26" s="471"/>
      <c r="AO26" s="472">
        <v>1276</v>
      </c>
      <c r="AQ26" s="469">
        <v>123</v>
      </c>
      <c r="AR26" s="446">
        <f t="shared" si="2"/>
        <v>5</v>
      </c>
    </row>
    <row r="27" spans="1:44" x14ac:dyDescent="0.2">
      <c r="A27" s="331">
        <v>7</v>
      </c>
      <c r="B27" s="332" t="s">
        <v>9</v>
      </c>
      <c r="C27" s="333">
        <f t="shared" ref="C27:P27" si="7">C48+C69+C91+C112</f>
        <v>143</v>
      </c>
      <c r="D27" s="334">
        <f t="shared" si="7"/>
        <v>96</v>
      </c>
      <c r="E27" s="334" t="e">
        <f t="shared" si="7"/>
        <v>#REF!</v>
      </c>
      <c r="F27" s="334">
        <f t="shared" si="7"/>
        <v>17</v>
      </c>
      <c r="G27" s="334" t="e">
        <f t="shared" si="7"/>
        <v>#REF!</v>
      </c>
      <c r="H27" s="334" t="e">
        <f t="shared" si="7"/>
        <v>#REF!</v>
      </c>
      <c r="I27" s="334">
        <f t="shared" si="7"/>
        <v>0</v>
      </c>
      <c r="J27" s="334" t="e">
        <f t="shared" si="7"/>
        <v>#REF!</v>
      </c>
      <c r="K27" s="334" t="e">
        <f t="shared" si="7"/>
        <v>#REF!</v>
      </c>
      <c r="L27" s="334">
        <f t="shared" si="7"/>
        <v>1</v>
      </c>
      <c r="M27" s="334">
        <f t="shared" si="7"/>
        <v>12</v>
      </c>
      <c r="N27" s="334" t="e">
        <f t="shared" si="7"/>
        <v>#REF!</v>
      </c>
      <c r="O27" s="334" t="e">
        <f t="shared" si="7"/>
        <v>#REF!</v>
      </c>
      <c r="P27" s="466">
        <f t="shared" si="7"/>
        <v>17</v>
      </c>
      <c r="Q27" s="473" t="e">
        <v>#REF!</v>
      </c>
      <c r="R27" s="474" t="e">
        <v>#REF!</v>
      </c>
      <c r="W27" s="331">
        <v>7</v>
      </c>
      <c r="X27" s="332" t="s">
        <v>9</v>
      </c>
      <c r="Y27" s="469">
        <v>211</v>
      </c>
      <c r="Z27" s="470">
        <v>166</v>
      </c>
      <c r="AA27" s="471" t="e">
        <v>#REF!</v>
      </c>
      <c r="AB27" s="471">
        <v>19</v>
      </c>
      <c r="AC27" s="471"/>
      <c r="AD27" s="471">
        <v>7600</v>
      </c>
      <c r="AE27" s="471">
        <v>0</v>
      </c>
      <c r="AF27" s="471"/>
      <c r="AG27" s="471">
        <v>0</v>
      </c>
      <c r="AH27" s="471">
        <v>1</v>
      </c>
      <c r="AI27" s="471">
        <v>71</v>
      </c>
      <c r="AJ27" s="471">
        <v>18</v>
      </c>
      <c r="AK27" s="471"/>
      <c r="AL27" s="471">
        <v>5796</v>
      </c>
      <c r="AM27" s="471">
        <v>22</v>
      </c>
      <c r="AN27" s="471"/>
      <c r="AO27" s="472">
        <v>6465</v>
      </c>
      <c r="AQ27" s="469">
        <v>221</v>
      </c>
      <c r="AR27" s="446">
        <f t="shared" si="2"/>
        <v>-10</v>
      </c>
    </row>
    <row r="28" spans="1:44" x14ac:dyDescent="0.2">
      <c r="A28" s="331">
        <v>8</v>
      </c>
      <c r="B28" s="332" t="s">
        <v>10</v>
      </c>
      <c r="C28" s="333">
        <f t="shared" ref="C28:P28" si="8">C49+C70+C92+C113</f>
        <v>101</v>
      </c>
      <c r="D28" s="334">
        <f t="shared" si="8"/>
        <v>64</v>
      </c>
      <c r="E28" s="334" t="e">
        <f t="shared" si="8"/>
        <v>#REF!</v>
      </c>
      <c r="F28" s="334">
        <f t="shared" si="8"/>
        <v>22</v>
      </c>
      <c r="G28" s="334" t="e">
        <f t="shared" si="8"/>
        <v>#REF!</v>
      </c>
      <c r="H28" s="334" t="e">
        <f t="shared" si="8"/>
        <v>#REF!</v>
      </c>
      <c r="I28" s="334">
        <f t="shared" si="8"/>
        <v>0</v>
      </c>
      <c r="J28" s="334" t="e">
        <f t="shared" si="8"/>
        <v>#REF!</v>
      </c>
      <c r="K28" s="334" t="e">
        <f t="shared" si="8"/>
        <v>#REF!</v>
      </c>
      <c r="L28" s="334">
        <f t="shared" si="8"/>
        <v>2</v>
      </c>
      <c r="M28" s="334">
        <f t="shared" si="8"/>
        <v>8</v>
      </c>
      <c r="N28" s="334" t="e">
        <f t="shared" si="8"/>
        <v>#REF!</v>
      </c>
      <c r="O28" s="334" t="e">
        <f t="shared" si="8"/>
        <v>#REF!</v>
      </c>
      <c r="P28" s="466">
        <f t="shared" si="8"/>
        <v>5</v>
      </c>
      <c r="Q28" s="473" t="e">
        <v>#REF!</v>
      </c>
      <c r="R28" s="474" t="e">
        <v>#REF!</v>
      </c>
      <c r="W28" s="331">
        <v>8</v>
      </c>
      <c r="X28" s="332" t="s">
        <v>10</v>
      </c>
      <c r="Y28" s="469">
        <v>158</v>
      </c>
      <c r="Z28" s="470">
        <v>118</v>
      </c>
      <c r="AA28" s="471" t="e">
        <v>#REF!</v>
      </c>
      <c r="AB28" s="471">
        <v>26</v>
      </c>
      <c r="AC28" s="471"/>
      <c r="AD28" s="471">
        <v>8337</v>
      </c>
      <c r="AE28" s="471">
        <v>0</v>
      </c>
      <c r="AF28" s="471"/>
      <c r="AG28" s="471">
        <v>0</v>
      </c>
      <c r="AH28" s="471">
        <v>3</v>
      </c>
      <c r="AI28" s="471">
        <v>125</v>
      </c>
      <c r="AJ28" s="471">
        <v>17</v>
      </c>
      <c r="AK28" s="471"/>
      <c r="AL28" s="471">
        <v>2525</v>
      </c>
      <c r="AM28" s="471">
        <v>6</v>
      </c>
      <c r="AN28" s="471"/>
      <c r="AO28" s="472">
        <v>1744</v>
      </c>
      <c r="AQ28" s="469">
        <v>166</v>
      </c>
      <c r="AR28" s="446">
        <f t="shared" si="2"/>
        <v>-8</v>
      </c>
    </row>
    <row r="29" spans="1:44" x14ac:dyDescent="0.2">
      <c r="A29" s="331">
        <v>9</v>
      </c>
      <c r="B29" s="332" t="s">
        <v>11</v>
      </c>
      <c r="C29" s="333">
        <f t="shared" ref="C29:P29" si="9">C50+C71+C93+C114</f>
        <v>226</v>
      </c>
      <c r="D29" s="334">
        <f t="shared" si="9"/>
        <v>165</v>
      </c>
      <c r="E29" s="334" t="e">
        <f t="shared" si="9"/>
        <v>#REF!</v>
      </c>
      <c r="F29" s="334">
        <f t="shared" si="9"/>
        <v>43</v>
      </c>
      <c r="G29" s="334" t="e">
        <f t="shared" si="9"/>
        <v>#REF!</v>
      </c>
      <c r="H29" s="334" t="e">
        <f t="shared" si="9"/>
        <v>#REF!</v>
      </c>
      <c r="I29" s="334">
        <f t="shared" si="9"/>
        <v>1</v>
      </c>
      <c r="J29" s="334" t="e">
        <f t="shared" si="9"/>
        <v>#REF!</v>
      </c>
      <c r="K29" s="334" t="e">
        <f t="shared" si="9"/>
        <v>#REF!</v>
      </c>
      <c r="L29" s="334">
        <f t="shared" si="9"/>
        <v>0</v>
      </c>
      <c r="M29" s="334">
        <f t="shared" si="9"/>
        <v>1</v>
      </c>
      <c r="N29" s="334" t="e">
        <f t="shared" si="9"/>
        <v>#REF!</v>
      </c>
      <c r="O29" s="334" t="e">
        <f t="shared" si="9"/>
        <v>#REF!</v>
      </c>
      <c r="P29" s="466">
        <f t="shared" si="9"/>
        <v>16</v>
      </c>
      <c r="Q29" s="473" t="e">
        <v>#REF!</v>
      </c>
      <c r="R29" s="474" t="e">
        <v>#REF!</v>
      </c>
      <c r="W29" s="331">
        <v>9</v>
      </c>
      <c r="X29" s="332" t="s">
        <v>11</v>
      </c>
      <c r="Y29" s="469">
        <v>367</v>
      </c>
      <c r="Z29" s="470">
        <v>267</v>
      </c>
      <c r="AA29" s="471" t="e">
        <v>#REF!</v>
      </c>
      <c r="AB29" s="471">
        <v>60</v>
      </c>
      <c r="AC29" s="471"/>
      <c r="AD29" s="471">
        <v>18370</v>
      </c>
      <c r="AE29" s="471">
        <v>3</v>
      </c>
      <c r="AF29" s="471"/>
      <c r="AG29" s="471">
        <v>675</v>
      </c>
      <c r="AH29" s="471">
        <v>0</v>
      </c>
      <c r="AI29" s="471">
        <v>0</v>
      </c>
      <c r="AJ29" s="471">
        <v>20</v>
      </c>
      <c r="AK29" s="471"/>
      <c r="AL29" s="471">
        <v>437</v>
      </c>
      <c r="AM29" s="471">
        <v>17</v>
      </c>
      <c r="AN29" s="471"/>
      <c r="AO29" s="472">
        <v>3819</v>
      </c>
      <c r="AQ29" s="469">
        <v>367</v>
      </c>
      <c r="AR29" s="446">
        <f t="shared" si="2"/>
        <v>0</v>
      </c>
    </row>
    <row r="30" spans="1:44" x14ac:dyDescent="0.2">
      <c r="A30" s="331">
        <v>10</v>
      </c>
      <c r="B30" s="332" t="s">
        <v>12</v>
      </c>
      <c r="C30" s="333">
        <f t="shared" ref="C30:P30" si="10">C51+C72+C94+C115</f>
        <v>323</v>
      </c>
      <c r="D30" s="334">
        <f t="shared" si="10"/>
        <v>212</v>
      </c>
      <c r="E30" s="334" t="e">
        <f t="shared" si="10"/>
        <v>#REF!</v>
      </c>
      <c r="F30" s="334">
        <f t="shared" si="10"/>
        <v>71</v>
      </c>
      <c r="G30" s="334" t="e">
        <f t="shared" si="10"/>
        <v>#REF!</v>
      </c>
      <c r="H30" s="334" t="e">
        <f t="shared" si="10"/>
        <v>#REF!</v>
      </c>
      <c r="I30" s="334">
        <f t="shared" si="10"/>
        <v>2</v>
      </c>
      <c r="J30" s="334" t="e">
        <f t="shared" si="10"/>
        <v>#REF!</v>
      </c>
      <c r="K30" s="334" t="e">
        <f t="shared" si="10"/>
        <v>#REF!</v>
      </c>
      <c r="L30" s="334">
        <f t="shared" si="10"/>
        <v>8</v>
      </c>
      <c r="M30" s="334">
        <f t="shared" si="10"/>
        <v>7</v>
      </c>
      <c r="N30" s="334" t="e">
        <f t="shared" si="10"/>
        <v>#REF!</v>
      </c>
      <c r="O30" s="334" t="e">
        <f t="shared" si="10"/>
        <v>#REF!</v>
      </c>
      <c r="P30" s="466">
        <f t="shared" si="10"/>
        <v>23</v>
      </c>
      <c r="Q30" s="473" t="e">
        <v>#REF!</v>
      </c>
      <c r="R30" s="474" t="e">
        <v>#REF!</v>
      </c>
      <c r="W30" s="331">
        <v>10</v>
      </c>
      <c r="X30" s="332" t="s">
        <v>12</v>
      </c>
      <c r="Y30" s="469">
        <v>500</v>
      </c>
      <c r="Z30" s="470">
        <v>383</v>
      </c>
      <c r="AA30" s="471" t="e">
        <v>#REF!</v>
      </c>
      <c r="AB30" s="471">
        <v>73</v>
      </c>
      <c r="AC30" s="471"/>
      <c r="AD30" s="471">
        <v>24712</v>
      </c>
      <c r="AE30" s="471">
        <v>2</v>
      </c>
      <c r="AF30" s="471"/>
      <c r="AG30" s="471">
        <v>445</v>
      </c>
      <c r="AH30" s="471">
        <v>20</v>
      </c>
      <c r="AI30" s="471">
        <v>2779</v>
      </c>
      <c r="AJ30" s="471">
        <v>18</v>
      </c>
      <c r="AK30" s="471"/>
      <c r="AL30" s="471">
        <v>2429</v>
      </c>
      <c r="AM30" s="471">
        <v>30</v>
      </c>
      <c r="AN30" s="471"/>
      <c r="AO30" s="472">
        <v>4541</v>
      </c>
      <c r="AQ30" s="469">
        <v>524</v>
      </c>
      <c r="AR30" s="446">
        <f t="shared" si="2"/>
        <v>-24</v>
      </c>
    </row>
    <row r="31" spans="1:44" x14ac:dyDescent="0.2">
      <c r="A31" s="331">
        <v>11</v>
      </c>
      <c r="B31" s="332" t="s">
        <v>13</v>
      </c>
      <c r="C31" s="333">
        <f t="shared" ref="C31:P31" si="11">C52+C73+C95+C116</f>
        <v>285</v>
      </c>
      <c r="D31" s="334">
        <f t="shared" si="11"/>
        <v>175</v>
      </c>
      <c r="E31" s="334" t="e">
        <f t="shared" si="11"/>
        <v>#REF!</v>
      </c>
      <c r="F31" s="334">
        <f t="shared" si="11"/>
        <v>62</v>
      </c>
      <c r="G31" s="334" t="e">
        <f t="shared" si="11"/>
        <v>#REF!</v>
      </c>
      <c r="H31" s="334" t="e">
        <f t="shared" si="11"/>
        <v>#REF!</v>
      </c>
      <c r="I31" s="334">
        <f t="shared" si="11"/>
        <v>3</v>
      </c>
      <c r="J31" s="334" t="e">
        <f t="shared" si="11"/>
        <v>#REF!</v>
      </c>
      <c r="K31" s="334" t="e">
        <f t="shared" si="11"/>
        <v>#REF!</v>
      </c>
      <c r="L31" s="334">
        <f t="shared" si="11"/>
        <v>0</v>
      </c>
      <c r="M31" s="334">
        <f t="shared" si="11"/>
        <v>13</v>
      </c>
      <c r="N31" s="334" t="e">
        <f t="shared" si="11"/>
        <v>#REF!</v>
      </c>
      <c r="O31" s="334" t="e">
        <f t="shared" si="11"/>
        <v>#REF!</v>
      </c>
      <c r="P31" s="466">
        <f t="shared" si="11"/>
        <v>32</v>
      </c>
      <c r="Q31" s="473" t="e">
        <v>#REF!</v>
      </c>
      <c r="R31" s="474" t="e">
        <v>#REF!</v>
      </c>
      <c r="W31" s="331">
        <v>11</v>
      </c>
      <c r="X31" s="332" t="s">
        <v>13</v>
      </c>
      <c r="Y31" s="469">
        <v>480</v>
      </c>
      <c r="Z31" s="470">
        <v>361</v>
      </c>
      <c r="AA31" s="471" t="e">
        <v>#REF!</v>
      </c>
      <c r="AB31" s="471">
        <v>75</v>
      </c>
      <c r="AC31" s="471"/>
      <c r="AD31" s="471">
        <v>22953</v>
      </c>
      <c r="AE31" s="471">
        <v>4</v>
      </c>
      <c r="AF31" s="471"/>
      <c r="AG31" s="471">
        <v>1303</v>
      </c>
      <c r="AH31" s="471">
        <v>1</v>
      </c>
      <c r="AI31" s="471">
        <v>3</v>
      </c>
      <c r="AJ31" s="471">
        <v>26</v>
      </c>
      <c r="AK31" s="471"/>
      <c r="AL31" s="471">
        <v>5142</v>
      </c>
      <c r="AM31" s="471">
        <v>50</v>
      </c>
      <c r="AN31" s="471"/>
      <c r="AO31" s="472">
        <v>12515</v>
      </c>
      <c r="AQ31" s="469">
        <v>507</v>
      </c>
      <c r="AR31" s="446">
        <f t="shared" si="2"/>
        <v>-27</v>
      </c>
    </row>
    <row r="32" spans="1:44" x14ac:dyDescent="0.2">
      <c r="A32" s="331">
        <v>12</v>
      </c>
      <c r="B32" s="332" t="s">
        <v>14</v>
      </c>
      <c r="C32" s="333">
        <f t="shared" ref="C32:P32" si="12">C53+C74+C96+C117</f>
        <v>316</v>
      </c>
      <c r="D32" s="334">
        <f t="shared" si="12"/>
        <v>195</v>
      </c>
      <c r="E32" s="334" t="e">
        <f t="shared" si="12"/>
        <v>#REF!</v>
      </c>
      <c r="F32" s="334">
        <f t="shared" si="12"/>
        <v>65</v>
      </c>
      <c r="G32" s="334" t="e">
        <f t="shared" si="12"/>
        <v>#REF!</v>
      </c>
      <c r="H32" s="334" t="e">
        <f t="shared" si="12"/>
        <v>#REF!</v>
      </c>
      <c r="I32" s="334">
        <f t="shared" si="12"/>
        <v>7</v>
      </c>
      <c r="J32" s="334" t="e">
        <f t="shared" si="12"/>
        <v>#REF!</v>
      </c>
      <c r="K32" s="334" t="e">
        <f t="shared" si="12"/>
        <v>#REF!</v>
      </c>
      <c r="L32" s="334">
        <f t="shared" si="12"/>
        <v>9</v>
      </c>
      <c r="M32" s="334">
        <f t="shared" si="12"/>
        <v>18</v>
      </c>
      <c r="N32" s="334" t="e">
        <f t="shared" si="12"/>
        <v>#REF!</v>
      </c>
      <c r="O32" s="334" t="e">
        <f t="shared" si="12"/>
        <v>#REF!</v>
      </c>
      <c r="P32" s="466">
        <f t="shared" si="12"/>
        <v>22</v>
      </c>
      <c r="Q32" s="473" t="e">
        <v>#REF!</v>
      </c>
      <c r="R32" s="474" t="e">
        <v>#REF!</v>
      </c>
      <c r="W32" s="331">
        <v>12</v>
      </c>
      <c r="X32" s="332" t="s">
        <v>14</v>
      </c>
      <c r="Y32" s="469">
        <v>468</v>
      </c>
      <c r="Z32" s="470">
        <v>345</v>
      </c>
      <c r="AA32" s="471" t="e">
        <v>#REF!</v>
      </c>
      <c r="AB32" s="471">
        <v>78</v>
      </c>
      <c r="AC32" s="471"/>
      <c r="AD32" s="471">
        <v>23537</v>
      </c>
      <c r="AE32" s="471">
        <v>8</v>
      </c>
      <c r="AF32" s="471"/>
      <c r="AG32" s="471">
        <v>2798</v>
      </c>
      <c r="AH32" s="471">
        <v>22</v>
      </c>
      <c r="AI32" s="471">
        <v>2825</v>
      </c>
      <c r="AJ32" s="471">
        <v>35</v>
      </c>
      <c r="AK32" s="471"/>
      <c r="AL32" s="471">
        <v>5539</v>
      </c>
      <c r="AM32" s="471">
        <v>24</v>
      </c>
      <c r="AN32" s="471"/>
      <c r="AO32" s="472">
        <v>3097</v>
      </c>
      <c r="AQ32" s="469">
        <v>500</v>
      </c>
      <c r="AR32" s="446">
        <f t="shared" si="2"/>
        <v>-32</v>
      </c>
    </row>
    <row r="33" spans="1:52" x14ac:dyDescent="0.2">
      <c r="A33" s="331">
        <v>13</v>
      </c>
      <c r="B33" s="332" t="s">
        <v>15</v>
      </c>
      <c r="C33" s="333">
        <f t="shared" ref="C33:P33" si="13">C54+C75+C97+C118</f>
        <v>331</v>
      </c>
      <c r="D33" s="334">
        <f t="shared" si="13"/>
        <v>211</v>
      </c>
      <c r="E33" s="334" t="e">
        <f t="shared" si="13"/>
        <v>#REF!</v>
      </c>
      <c r="F33" s="334">
        <f t="shared" si="13"/>
        <v>58</v>
      </c>
      <c r="G33" s="334" t="e">
        <f t="shared" si="13"/>
        <v>#REF!</v>
      </c>
      <c r="H33" s="334" t="e">
        <f t="shared" si="13"/>
        <v>#REF!</v>
      </c>
      <c r="I33" s="334">
        <f t="shared" si="13"/>
        <v>9</v>
      </c>
      <c r="J33" s="334" t="e">
        <f t="shared" si="13"/>
        <v>#REF!</v>
      </c>
      <c r="K33" s="334" t="e">
        <f t="shared" si="13"/>
        <v>#REF!</v>
      </c>
      <c r="L33" s="334">
        <f t="shared" si="13"/>
        <v>1</v>
      </c>
      <c r="M33" s="334">
        <f t="shared" si="13"/>
        <v>19</v>
      </c>
      <c r="N33" s="334" t="e">
        <f t="shared" si="13"/>
        <v>#REF!</v>
      </c>
      <c r="O33" s="334" t="e">
        <f t="shared" si="13"/>
        <v>#REF!</v>
      </c>
      <c r="P33" s="466">
        <f t="shared" si="13"/>
        <v>33</v>
      </c>
      <c r="Q33" s="473" t="e">
        <v>#REF!</v>
      </c>
      <c r="R33" s="474" t="e">
        <v>#REF!</v>
      </c>
      <c r="W33" s="331">
        <v>13</v>
      </c>
      <c r="X33" s="332" t="s">
        <v>15</v>
      </c>
      <c r="Y33" s="469">
        <v>475</v>
      </c>
      <c r="Z33" s="470">
        <v>357</v>
      </c>
      <c r="AA33" s="471" t="e">
        <v>#REF!</v>
      </c>
      <c r="AB33" s="471">
        <v>66</v>
      </c>
      <c r="AC33" s="471"/>
      <c r="AD33" s="471">
        <v>19484</v>
      </c>
      <c r="AE33" s="471">
        <v>14</v>
      </c>
      <c r="AF33" s="471"/>
      <c r="AG33" s="471">
        <v>4211</v>
      </c>
      <c r="AH33" s="471">
        <v>11</v>
      </c>
      <c r="AI33" s="471">
        <v>986</v>
      </c>
      <c r="AJ33" s="471">
        <v>39</v>
      </c>
      <c r="AK33" s="471"/>
      <c r="AL33" s="471">
        <v>6986</v>
      </c>
      <c r="AM33" s="471">
        <v>42</v>
      </c>
      <c r="AN33" s="471"/>
      <c r="AO33" s="472">
        <v>9848</v>
      </c>
      <c r="AQ33" s="469">
        <v>512</v>
      </c>
      <c r="AR33" s="446">
        <f t="shared" si="2"/>
        <v>-37</v>
      </c>
    </row>
    <row r="34" spans="1:52" x14ac:dyDescent="0.2">
      <c r="A34" s="331">
        <v>14</v>
      </c>
      <c r="B34" s="332" t="s">
        <v>16</v>
      </c>
      <c r="C34" s="333">
        <f t="shared" ref="C34:P34" si="14">C55+C76+C98+C119</f>
        <v>157</v>
      </c>
      <c r="D34" s="334">
        <f t="shared" si="14"/>
        <v>94</v>
      </c>
      <c r="E34" s="334" t="e">
        <f t="shared" si="14"/>
        <v>#REF!</v>
      </c>
      <c r="F34" s="334">
        <f t="shared" si="14"/>
        <v>41</v>
      </c>
      <c r="G34" s="334" t="e">
        <f t="shared" si="14"/>
        <v>#REF!</v>
      </c>
      <c r="H34" s="334" t="e">
        <f t="shared" si="14"/>
        <v>#REF!</v>
      </c>
      <c r="I34" s="334">
        <f t="shared" si="14"/>
        <v>14</v>
      </c>
      <c r="J34" s="334" t="e">
        <f t="shared" si="14"/>
        <v>#REF!</v>
      </c>
      <c r="K34" s="334" t="e">
        <f t="shared" si="14"/>
        <v>#REF!</v>
      </c>
      <c r="L34" s="334">
        <f t="shared" si="14"/>
        <v>1</v>
      </c>
      <c r="M34" s="334">
        <f t="shared" si="14"/>
        <v>4</v>
      </c>
      <c r="N34" s="334" t="e">
        <f t="shared" si="14"/>
        <v>#REF!</v>
      </c>
      <c r="O34" s="334" t="e">
        <f t="shared" si="14"/>
        <v>#REF!</v>
      </c>
      <c r="P34" s="466">
        <f t="shared" si="14"/>
        <v>3</v>
      </c>
      <c r="Q34" s="473" t="e">
        <v>#REF!</v>
      </c>
      <c r="R34" s="474" t="e">
        <v>#REF!</v>
      </c>
      <c r="W34" s="331">
        <v>14</v>
      </c>
      <c r="X34" s="332" t="s">
        <v>16</v>
      </c>
      <c r="Y34" s="469">
        <v>272</v>
      </c>
      <c r="Z34" s="470">
        <v>204</v>
      </c>
      <c r="AA34" s="471" t="e">
        <v>#REF!</v>
      </c>
      <c r="AB34" s="471">
        <v>49</v>
      </c>
      <c r="AC34" s="471"/>
      <c r="AD34" s="471">
        <v>15068</v>
      </c>
      <c r="AE34" s="471">
        <v>15</v>
      </c>
      <c r="AF34" s="471"/>
      <c r="AG34" s="471">
        <v>5487</v>
      </c>
      <c r="AH34" s="471">
        <v>4</v>
      </c>
      <c r="AI34" s="471">
        <v>378</v>
      </c>
      <c r="AJ34" s="471">
        <v>13</v>
      </c>
      <c r="AK34" s="471"/>
      <c r="AL34" s="471">
        <v>1309</v>
      </c>
      <c r="AM34" s="471">
        <v>5</v>
      </c>
      <c r="AN34" s="471"/>
      <c r="AO34" s="472">
        <v>1282</v>
      </c>
      <c r="AQ34" s="469">
        <v>283</v>
      </c>
      <c r="AR34" s="446">
        <f t="shared" si="2"/>
        <v>-11</v>
      </c>
    </row>
    <row r="35" spans="1:52" ht="29.25" thickBot="1" x14ac:dyDescent="0.25">
      <c r="A35" s="337">
        <v>15</v>
      </c>
      <c r="B35" s="338" t="s">
        <v>17</v>
      </c>
      <c r="C35" s="339">
        <f t="shared" ref="C35:P35" si="15">C56+C77+C99+C120</f>
        <v>499</v>
      </c>
      <c r="D35" s="340">
        <f t="shared" si="15"/>
        <v>351</v>
      </c>
      <c r="E35" s="340" t="e">
        <f t="shared" si="15"/>
        <v>#REF!</v>
      </c>
      <c r="F35" s="340">
        <f t="shared" si="15"/>
        <v>91</v>
      </c>
      <c r="G35" s="340" t="e">
        <f t="shared" si="15"/>
        <v>#REF!</v>
      </c>
      <c r="H35" s="340" t="e">
        <f t="shared" si="15"/>
        <v>#REF!</v>
      </c>
      <c r="I35" s="340">
        <f t="shared" si="15"/>
        <v>19</v>
      </c>
      <c r="J35" s="340" t="e">
        <f t="shared" si="15"/>
        <v>#REF!</v>
      </c>
      <c r="K35" s="340" t="e">
        <f t="shared" si="15"/>
        <v>#REF!</v>
      </c>
      <c r="L35" s="340">
        <f t="shared" si="15"/>
        <v>5</v>
      </c>
      <c r="M35" s="340">
        <f t="shared" si="15"/>
        <v>18</v>
      </c>
      <c r="N35" s="340" t="e">
        <f t="shared" si="15"/>
        <v>#REF!</v>
      </c>
      <c r="O35" s="340" t="e">
        <f t="shared" si="15"/>
        <v>#REF!</v>
      </c>
      <c r="P35" s="475">
        <f t="shared" si="15"/>
        <v>15</v>
      </c>
      <c r="Q35" s="476" t="e">
        <v>#REF!</v>
      </c>
      <c r="R35" s="477" t="e">
        <v>#REF!</v>
      </c>
      <c r="W35" s="337">
        <v>15</v>
      </c>
      <c r="X35" s="338" t="s">
        <v>17</v>
      </c>
      <c r="Y35" s="478">
        <v>770</v>
      </c>
      <c r="Z35" s="479">
        <v>611</v>
      </c>
      <c r="AA35" s="480" t="e">
        <v>#REF!</v>
      </c>
      <c r="AB35" s="480">
        <v>109</v>
      </c>
      <c r="AC35" s="480"/>
      <c r="AD35" s="480">
        <v>33640</v>
      </c>
      <c r="AE35" s="480">
        <v>22</v>
      </c>
      <c r="AF35" s="480"/>
      <c r="AG35" s="480">
        <v>7266</v>
      </c>
      <c r="AH35" s="480">
        <v>21</v>
      </c>
      <c r="AI35" s="480">
        <v>2440</v>
      </c>
      <c r="AJ35" s="480">
        <v>41</v>
      </c>
      <c r="AK35" s="480"/>
      <c r="AL35" s="480">
        <v>6681</v>
      </c>
      <c r="AM35" s="480">
        <v>30</v>
      </c>
      <c r="AN35" s="480"/>
      <c r="AO35" s="481">
        <v>6999</v>
      </c>
      <c r="AQ35" s="478">
        <v>802</v>
      </c>
      <c r="AR35" s="446">
        <f t="shared" si="2"/>
        <v>-32</v>
      </c>
    </row>
    <row r="36" spans="1:52" s="350" customFormat="1" ht="15.75" thickBot="1" x14ac:dyDescent="0.3">
      <c r="A36" s="357"/>
      <c r="B36" s="482" t="s">
        <v>175</v>
      </c>
      <c r="C36" s="483">
        <f>SUM(C21:C35)</f>
        <v>3667</v>
      </c>
      <c r="D36" s="483">
        <f t="shared" ref="D36:P36" si="16">SUM(D21:D35)</f>
        <v>2357</v>
      </c>
      <c r="E36" s="483" t="e">
        <f t="shared" si="16"/>
        <v>#REF!</v>
      </c>
      <c r="F36" s="483">
        <f t="shared" si="16"/>
        <v>797</v>
      </c>
      <c r="G36" s="483" t="e">
        <f t="shared" si="16"/>
        <v>#REF!</v>
      </c>
      <c r="H36" s="483" t="e">
        <f t="shared" si="16"/>
        <v>#REF!</v>
      </c>
      <c r="I36" s="483">
        <f t="shared" si="16"/>
        <v>78</v>
      </c>
      <c r="J36" s="483" t="e">
        <f t="shared" si="16"/>
        <v>#REF!</v>
      </c>
      <c r="K36" s="483" t="e">
        <f t="shared" si="16"/>
        <v>#REF!</v>
      </c>
      <c r="L36" s="483">
        <f t="shared" si="16"/>
        <v>48</v>
      </c>
      <c r="M36" s="483">
        <f t="shared" si="16"/>
        <v>148</v>
      </c>
      <c r="N36" s="483" t="e">
        <f t="shared" si="16"/>
        <v>#REF!</v>
      </c>
      <c r="O36" s="483" t="e">
        <f t="shared" si="16"/>
        <v>#REF!</v>
      </c>
      <c r="P36" s="483">
        <f t="shared" si="16"/>
        <v>239</v>
      </c>
      <c r="Q36" s="483" t="e">
        <v>#REF!</v>
      </c>
      <c r="R36" s="483" t="e">
        <v>#REF!</v>
      </c>
      <c r="S36" s="484"/>
      <c r="T36" s="484"/>
      <c r="U36" s="484"/>
      <c r="W36" s="357"/>
      <c r="X36" s="482" t="s">
        <v>175</v>
      </c>
      <c r="Y36" s="483">
        <f>SUM(Y21:Y35)</f>
        <v>5671</v>
      </c>
      <c r="Z36" s="483">
        <f t="shared" ref="Z36:AO36" si="17">SUM(Z21:Z35)</f>
        <v>4146</v>
      </c>
      <c r="AA36" s="483" t="e">
        <f t="shared" si="17"/>
        <v>#REF!</v>
      </c>
      <c r="AB36" s="483">
        <f t="shared" si="17"/>
        <v>934</v>
      </c>
      <c r="AC36" s="483">
        <f t="shared" si="17"/>
        <v>0</v>
      </c>
      <c r="AD36" s="483">
        <f t="shared" si="17"/>
        <v>296336</v>
      </c>
      <c r="AE36" s="483">
        <f t="shared" si="17"/>
        <v>96</v>
      </c>
      <c r="AF36" s="483">
        <f t="shared" si="17"/>
        <v>0</v>
      </c>
      <c r="AG36" s="483">
        <f t="shared" si="17"/>
        <v>31100</v>
      </c>
      <c r="AH36" s="483">
        <f t="shared" si="17"/>
        <v>143</v>
      </c>
      <c r="AI36" s="483">
        <f t="shared" si="17"/>
        <v>14641</v>
      </c>
      <c r="AJ36" s="483">
        <f t="shared" si="17"/>
        <v>365</v>
      </c>
      <c r="AK36" s="483">
        <f t="shared" si="17"/>
        <v>0</v>
      </c>
      <c r="AL36" s="483">
        <f t="shared" si="17"/>
        <v>55807</v>
      </c>
      <c r="AM36" s="483">
        <f t="shared" si="17"/>
        <v>360</v>
      </c>
      <c r="AN36" s="483">
        <f t="shared" si="17"/>
        <v>0</v>
      </c>
      <c r="AO36" s="483">
        <f t="shared" si="17"/>
        <v>84174</v>
      </c>
      <c r="AQ36" s="485">
        <v>5891</v>
      </c>
    </row>
    <row r="37" spans="1:52" ht="15" thickBot="1" x14ac:dyDescent="0.25">
      <c r="A37" s="486"/>
      <c r="B37" s="487" t="s">
        <v>87</v>
      </c>
      <c r="C37" s="488">
        <v>3808</v>
      </c>
      <c r="D37" s="488">
        <v>2448</v>
      </c>
      <c r="E37" s="488" t="e">
        <v>#REF!</v>
      </c>
      <c r="F37" s="488">
        <v>766</v>
      </c>
      <c r="G37" s="488" t="e">
        <v>#REF!</v>
      </c>
      <c r="H37" s="488" t="e">
        <v>#REF!</v>
      </c>
      <c r="I37" s="488">
        <v>72</v>
      </c>
      <c r="J37" s="488" t="e">
        <v>#REF!</v>
      </c>
      <c r="K37" s="488" t="e">
        <v>#REF!</v>
      </c>
      <c r="L37" s="488">
        <v>37</v>
      </c>
      <c r="M37" s="488">
        <v>200</v>
      </c>
      <c r="N37" s="488" t="e">
        <v>#REF!</v>
      </c>
      <c r="O37" s="488" t="e">
        <v>#REF!</v>
      </c>
      <c r="P37" s="488">
        <v>260</v>
      </c>
      <c r="Q37" s="488" t="e">
        <v>#REF!</v>
      </c>
      <c r="R37" s="488" t="e">
        <v>#REF!</v>
      </c>
      <c r="W37" s="486"/>
      <c r="X37" s="487" t="s">
        <v>87</v>
      </c>
      <c r="Y37" s="488">
        <v>5769</v>
      </c>
      <c r="Z37" s="488">
        <v>4320</v>
      </c>
      <c r="AA37" s="488" t="e">
        <v>#REF!</v>
      </c>
      <c r="AB37" s="488">
        <v>916</v>
      </c>
      <c r="AC37" s="488">
        <v>0</v>
      </c>
      <c r="AD37" s="488">
        <v>272028</v>
      </c>
      <c r="AE37" s="488">
        <v>87</v>
      </c>
      <c r="AF37" s="488">
        <v>0</v>
      </c>
      <c r="AG37" s="488">
        <v>26323</v>
      </c>
      <c r="AH37" s="488">
        <v>99</v>
      </c>
      <c r="AI37" s="488">
        <v>10543</v>
      </c>
      <c r="AJ37" s="488">
        <v>406</v>
      </c>
      <c r="AK37" s="488">
        <v>0</v>
      </c>
      <c r="AL37" s="488">
        <v>61357</v>
      </c>
      <c r="AM37" s="488">
        <v>319</v>
      </c>
      <c r="AN37" s="488">
        <v>0</v>
      </c>
      <c r="AO37" s="488" t="s">
        <v>210</v>
      </c>
    </row>
    <row r="38" spans="1:52" x14ac:dyDescent="0.2">
      <c r="A38" s="489" t="s">
        <v>164</v>
      </c>
      <c r="W38" s="448" t="s">
        <v>208</v>
      </c>
    </row>
    <row r="40" spans="1:52" s="452" customFormat="1" ht="27" customHeight="1" thickBot="1" x14ac:dyDescent="0.3">
      <c r="A40" s="593" t="s">
        <v>204</v>
      </c>
      <c r="B40" s="593"/>
      <c r="C40" s="593"/>
      <c r="D40" s="593"/>
      <c r="E40" s="593"/>
      <c r="F40" s="593"/>
      <c r="G40" s="593"/>
      <c r="H40" s="593"/>
      <c r="I40" s="593"/>
      <c r="J40" s="593"/>
      <c r="K40" s="593"/>
      <c r="L40" s="593"/>
      <c r="M40" s="593"/>
      <c r="N40" s="593"/>
      <c r="O40" s="593"/>
      <c r="P40" s="593"/>
      <c r="T40" s="452" t="s">
        <v>85</v>
      </c>
      <c r="W40" s="447"/>
      <c r="X40" s="446"/>
      <c r="Y40" s="446"/>
      <c r="Z40" s="446"/>
      <c r="AA40" s="446"/>
      <c r="AB40" s="446"/>
      <c r="AC40" s="446"/>
      <c r="AD40" s="446"/>
      <c r="AE40" s="446"/>
      <c r="AF40" s="446"/>
      <c r="AG40" s="446"/>
      <c r="AH40" s="446"/>
      <c r="AI40" s="446"/>
      <c r="AJ40" s="446"/>
      <c r="AK40" s="446"/>
      <c r="AL40" s="446"/>
      <c r="AM40" s="446"/>
      <c r="AN40" s="446"/>
      <c r="AO40" s="446"/>
      <c r="AP40" s="446"/>
      <c r="AQ40" s="446"/>
      <c r="AR40" s="446"/>
      <c r="AS40" s="446"/>
      <c r="AT40" s="446"/>
      <c r="AU40" s="446"/>
      <c r="AV40" s="446"/>
      <c r="AW40" s="446"/>
      <c r="AX40" s="446"/>
      <c r="AY40" s="446"/>
      <c r="AZ40" s="446"/>
    </row>
    <row r="41" spans="1:52" s="452" customFormat="1" ht="80.25" customHeight="1" thickBot="1" x14ac:dyDescent="0.3">
      <c r="A41" s="321" t="s">
        <v>1</v>
      </c>
      <c r="B41" s="322" t="s">
        <v>2</v>
      </c>
      <c r="C41" s="453" t="str">
        <f>$C$20</f>
        <v>Barn med tiltak i barne-vernet i alt</v>
      </c>
      <c r="D41" s="323" t="str">
        <f>$D$20</f>
        <v>Av disse med tiltak som ikke er plasserings-tiltak</v>
      </c>
      <c r="E41" s="458" t="s">
        <v>145</v>
      </c>
      <c r="F41" s="455" t="str">
        <f>$F$20</f>
        <v>Antall barn i foster-hjem</v>
      </c>
      <c r="G41" s="456" t="s">
        <v>145</v>
      </c>
      <c r="H41" s="458" t="s">
        <v>147</v>
      </c>
      <c r="I41" s="455" t="str">
        <f>$I$20</f>
        <v>Antall barn i familie-hjem</v>
      </c>
      <c r="J41" s="456" t="s">
        <v>145</v>
      </c>
      <c r="K41" s="324" t="s">
        <v>148</v>
      </c>
      <c r="L41" s="457" t="str">
        <f>$L$20</f>
        <v>Antall barn i beredskaps-hjem</v>
      </c>
      <c r="M41" s="323" t="str">
        <f>$M$20</f>
        <v>Antall barn i inst-itusjon</v>
      </c>
      <c r="N41" s="454" t="s">
        <v>145</v>
      </c>
      <c r="O41" s="324" t="s">
        <v>150</v>
      </c>
      <c r="P41" s="323" t="str">
        <f>$P$20</f>
        <v>Antall barn i hybel o.a.</v>
      </c>
      <c r="Q41" s="454" t="s">
        <v>145</v>
      </c>
      <c r="R41" s="324" t="s">
        <v>152</v>
      </c>
      <c r="W41" s="447"/>
      <c r="X41" s="446"/>
      <c r="Y41" s="446"/>
      <c r="Z41" s="446" t="s">
        <v>85</v>
      </c>
      <c r="AA41" s="446"/>
      <c r="AB41" s="446"/>
      <c r="AC41" s="446"/>
      <c r="AD41" s="446" t="s">
        <v>85</v>
      </c>
      <c r="AE41" s="446"/>
      <c r="AF41" s="446"/>
      <c r="AG41" s="446"/>
      <c r="AH41" s="446"/>
      <c r="AI41" s="446"/>
      <c r="AJ41" s="446"/>
      <c r="AK41" s="446"/>
      <c r="AL41" s="446"/>
      <c r="AM41" s="446"/>
      <c r="AN41" s="446"/>
      <c r="AO41" s="446"/>
      <c r="AP41" s="446"/>
      <c r="AQ41" s="446"/>
      <c r="AR41" s="446"/>
      <c r="AS41" s="446"/>
      <c r="AT41" s="446"/>
      <c r="AU41" s="446"/>
      <c r="AV41" s="446"/>
      <c r="AW41" s="446"/>
      <c r="AX41" s="446"/>
      <c r="AY41" s="446"/>
      <c r="AZ41" s="446"/>
    </row>
    <row r="42" spans="1:52" ht="15" customHeight="1" x14ac:dyDescent="0.2">
      <c r="A42" s="325">
        <v>1</v>
      </c>
      <c r="B42" s="326" t="s">
        <v>3</v>
      </c>
      <c r="C42" s="327">
        <v>73</v>
      </c>
      <c r="D42" s="328">
        <v>58</v>
      </c>
      <c r="E42" s="328"/>
      <c r="F42" s="328">
        <v>13</v>
      </c>
      <c r="G42" s="328"/>
      <c r="H42" s="328"/>
      <c r="I42" s="328">
        <v>0</v>
      </c>
      <c r="J42" s="328"/>
      <c r="K42" s="328"/>
      <c r="L42" s="328">
        <v>2</v>
      </c>
      <c r="M42" s="328">
        <v>0</v>
      </c>
      <c r="N42" s="328"/>
      <c r="O42" s="328"/>
      <c r="P42" s="459">
        <v>0</v>
      </c>
      <c r="Q42" s="490" t="e">
        <v>#REF!</v>
      </c>
      <c r="R42" s="491" t="e">
        <v>#REF!</v>
      </c>
    </row>
    <row r="43" spans="1:52" ht="12.75" customHeight="1" x14ac:dyDescent="0.2">
      <c r="A43" s="331">
        <v>2</v>
      </c>
      <c r="B43" s="332" t="s">
        <v>4</v>
      </c>
      <c r="C43" s="333">
        <v>37</v>
      </c>
      <c r="D43" s="334">
        <v>32</v>
      </c>
      <c r="E43" s="334"/>
      <c r="F43" s="334">
        <v>5</v>
      </c>
      <c r="G43" s="334"/>
      <c r="H43" s="334"/>
      <c r="I43" s="334">
        <v>0</v>
      </c>
      <c r="J43" s="334"/>
      <c r="K43" s="334"/>
      <c r="L43" s="334">
        <v>0</v>
      </c>
      <c r="M43" s="334">
        <v>0</v>
      </c>
      <c r="N43" s="334"/>
      <c r="O43" s="334"/>
      <c r="P43" s="466">
        <v>0</v>
      </c>
      <c r="Q43" s="467" t="e">
        <v>#REF!</v>
      </c>
      <c r="R43" s="468" t="e">
        <v>#REF!</v>
      </c>
      <c r="AO43" s="446" t="s">
        <v>85</v>
      </c>
    </row>
    <row r="44" spans="1:52" x14ac:dyDescent="0.2">
      <c r="A44" s="331">
        <v>3</v>
      </c>
      <c r="B44" s="332" t="s">
        <v>5</v>
      </c>
      <c r="C44" s="333">
        <v>61</v>
      </c>
      <c r="D44" s="334">
        <v>40</v>
      </c>
      <c r="E44" s="334"/>
      <c r="F44" s="334">
        <v>19</v>
      </c>
      <c r="G44" s="334"/>
      <c r="H44" s="334"/>
      <c r="I44" s="334">
        <v>0</v>
      </c>
      <c r="J44" s="334"/>
      <c r="K44" s="334"/>
      <c r="L44" s="334">
        <v>2</v>
      </c>
      <c r="M44" s="334">
        <v>0</v>
      </c>
      <c r="N44" s="334"/>
      <c r="O44" s="334"/>
      <c r="P44" s="466">
        <v>0</v>
      </c>
      <c r="Q44" s="467" t="e">
        <v>#REF!</v>
      </c>
      <c r="R44" s="468" t="e">
        <v>#REF!</v>
      </c>
    </row>
    <row r="45" spans="1:52" x14ac:dyDescent="0.2">
      <c r="A45" s="331">
        <v>4</v>
      </c>
      <c r="B45" s="332" t="s">
        <v>6</v>
      </c>
      <c r="C45" s="333">
        <v>17</v>
      </c>
      <c r="D45" s="334">
        <v>8</v>
      </c>
      <c r="E45" s="334"/>
      <c r="F45" s="334">
        <v>8</v>
      </c>
      <c r="G45" s="334"/>
      <c r="H45" s="334"/>
      <c r="I45" s="334">
        <v>0</v>
      </c>
      <c r="J45" s="334"/>
      <c r="K45" s="334"/>
      <c r="L45" s="334">
        <v>1</v>
      </c>
      <c r="M45" s="334">
        <v>0</v>
      </c>
      <c r="N45" s="334"/>
      <c r="O45" s="334"/>
      <c r="P45" s="466">
        <v>0</v>
      </c>
      <c r="Q45" s="467" t="e">
        <v>#REF!</v>
      </c>
      <c r="R45" s="468" t="e">
        <v>#REF!</v>
      </c>
    </row>
    <row r="46" spans="1:52" x14ac:dyDescent="0.2">
      <c r="A46" s="331">
        <v>5</v>
      </c>
      <c r="B46" s="332" t="s">
        <v>7</v>
      </c>
      <c r="C46" s="333">
        <v>29</v>
      </c>
      <c r="D46" s="334">
        <v>22</v>
      </c>
      <c r="E46" s="334"/>
      <c r="F46" s="334">
        <v>6</v>
      </c>
      <c r="G46" s="334"/>
      <c r="H46" s="334"/>
      <c r="I46" s="334">
        <v>0</v>
      </c>
      <c r="J46" s="334"/>
      <c r="K46" s="334"/>
      <c r="L46" s="334">
        <v>1</v>
      </c>
      <c r="M46" s="334">
        <v>0</v>
      </c>
      <c r="N46" s="334"/>
      <c r="O46" s="334"/>
      <c r="P46" s="466">
        <v>0</v>
      </c>
      <c r="Q46" s="467" t="e">
        <v>#REF!</v>
      </c>
      <c r="R46" s="468" t="e">
        <v>#REF!</v>
      </c>
    </row>
    <row r="47" spans="1:52" ht="20.25" customHeight="1" x14ac:dyDescent="0.2">
      <c r="A47" s="331">
        <v>6</v>
      </c>
      <c r="B47" s="332" t="s">
        <v>8</v>
      </c>
      <c r="C47" s="333">
        <v>12</v>
      </c>
      <c r="D47" s="334">
        <v>12</v>
      </c>
      <c r="E47" s="334"/>
      <c r="F47" s="334">
        <v>0</v>
      </c>
      <c r="G47" s="334"/>
      <c r="H47" s="334"/>
      <c r="I47" s="334">
        <v>0</v>
      </c>
      <c r="J47" s="334"/>
      <c r="K47" s="334"/>
      <c r="L47" s="334">
        <v>0</v>
      </c>
      <c r="M47" s="334">
        <v>0</v>
      </c>
      <c r="N47" s="334"/>
      <c r="O47" s="334"/>
      <c r="P47" s="466">
        <v>0</v>
      </c>
      <c r="Q47" s="467" t="e">
        <v>#REF!</v>
      </c>
      <c r="R47" s="468" t="e">
        <v>#REF!</v>
      </c>
    </row>
    <row r="48" spans="1:52" x14ac:dyDescent="0.2">
      <c r="A48" s="331">
        <v>7</v>
      </c>
      <c r="B48" s="332" t="s">
        <v>9</v>
      </c>
      <c r="C48" s="333">
        <v>19</v>
      </c>
      <c r="D48" s="334">
        <v>18</v>
      </c>
      <c r="E48" s="334"/>
      <c r="F48" s="334">
        <v>1</v>
      </c>
      <c r="G48" s="334"/>
      <c r="H48" s="334"/>
      <c r="I48" s="334">
        <v>0</v>
      </c>
      <c r="J48" s="334"/>
      <c r="K48" s="334"/>
      <c r="L48" s="334">
        <v>1</v>
      </c>
      <c r="M48" s="334">
        <v>0</v>
      </c>
      <c r="N48" s="334"/>
      <c r="O48" s="334"/>
      <c r="P48" s="466">
        <v>0</v>
      </c>
      <c r="Q48" s="467" t="e">
        <v>#REF!</v>
      </c>
      <c r="R48" s="468" t="e">
        <v>#REF!</v>
      </c>
    </row>
    <row r="49" spans="1:52" x14ac:dyDescent="0.2">
      <c r="A49" s="331">
        <v>8</v>
      </c>
      <c r="B49" s="332" t="s">
        <v>10</v>
      </c>
      <c r="C49" s="333">
        <v>11</v>
      </c>
      <c r="D49" s="334">
        <v>9</v>
      </c>
      <c r="E49" s="334"/>
      <c r="F49" s="334">
        <v>2</v>
      </c>
      <c r="G49" s="334"/>
      <c r="H49" s="334"/>
      <c r="I49" s="334">
        <v>0</v>
      </c>
      <c r="J49" s="334"/>
      <c r="K49" s="334"/>
      <c r="L49" s="334">
        <v>0</v>
      </c>
      <c r="M49" s="334">
        <v>0</v>
      </c>
      <c r="N49" s="334"/>
      <c r="O49" s="334"/>
      <c r="P49" s="466">
        <v>0</v>
      </c>
      <c r="Q49" s="467" t="e">
        <v>#REF!</v>
      </c>
      <c r="R49" s="468" t="e">
        <v>#REF!</v>
      </c>
    </row>
    <row r="50" spans="1:52" x14ac:dyDescent="0.2">
      <c r="A50" s="331">
        <v>9</v>
      </c>
      <c r="B50" s="332" t="s">
        <v>11</v>
      </c>
      <c r="C50" s="333">
        <v>39</v>
      </c>
      <c r="D50" s="334">
        <v>36</v>
      </c>
      <c r="E50" s="334"/>
      <c r="F50" s="334">
        <v>3</v>
      </c>
      <c r="G50" s="334"/>
      <c r="H50" s="334"/>
      <c r="I50" s="334">
        <v>0</v>
      </c>
      <c r="J50" s="334"/>
      <c r="K50" s="334"/>
      <c r="L50" s="334">
        <v>0</v>
      </c>
      <c r="M50" s="334">
        <v>0</v>
      </c>
      <c r="N50" s="334"/>
      <c r="O50" s="334"/>
      <c r="P50" s="466">
        <v>0</v>
      </c>
      <c r="Q50" s="467" t="e">
        <v>#REF!</v>
      </c>
      <c r="R50" s="468" t="e">
        <v>#REF!</v>
      </c>
    </row>
    <row r="51" spans="1:52" x14ac:dyDescent="0.2">
      <c r="A51" s="331">
        <v>10</v>
      </c>
      <c r="B51" s="332" t="s">
        <v>12</v>
      </c>
      <c r="C51" s="333">
        <v>50</v>
      </c>
      <c r="D51" s="334">
        <v>37</v>
      </c>
      <c r="E51" s="334"/>
      <c r="F51" s="334">
        <v>9</v>
      </c>
      <c r="G51" s="334"/>
      <c r="H51" s="334"/>
      <c r="I51" s="334">
        <v>1</v>
      </c>
      <c r="J51" s="334"/>
      <c r="K51" s="334"/>
      <c r="L51" s="334">
        <v>3</v>
      </c>
      <c r="M51" s="334">
        <v>0</v>
      </c>
      <c r="N51" s="334"/>
      <c r="O51" s="334"/>
      <c r="P51" s="466">
        <v>0</v>
      </c>
      <c r="Q51" s="467" t="e">
        <v>#REF!</v>
      </c>
      <c r="R51" s="468" t="e">
        <v>#REF!</v>
      </c>
    </row>
    <row r="52" spans="1:52" ht="20.25" customHeight="1" x14ac:dyDescent="0.2">
      <c r="A52" s="331">
        <v>11</v>
      </c>
      <c r="B52" s="332" t="s">
        <v>13</v>
      </c>
      <c r="C52" s="333">
        <v>44</v>
      </c>
      <c r="D52" s="334">
        <v>34</v>
      </c>
      <c r="E52" s="334"/>
      <c r="F52" s="334">
        <v>10</v>
      </c>
      <c r="G52" s="334"/>
      <c r="H52" s="334"/>
      <c r="I52" s="334">
        <v>0</v>
      </c>
      <c r="J52" s="334"/>
      <c r="K52" s="334"/>
      <c r="L52" s="334">
        <v>0</v>
      </c>
      <c r="M52" s="334">
        <v>0</v>
      </c>
      <c r="N52" s="334"/>
      <c r="O52" s="334"/>
      <c r="P52" s="466">
        <v>0</v>
      </c>
      <c r="Q52" s="467" t="e">
        <v>#REF!</v>
      </c>
      <c r="R52" s="468" t="e">
        <v>#REF!</v>
      </c>
    </row>
    <row r="53" spans="1:52" x14ac:dyDescent="0.2">
      <c r="A53" s="331">
        <v>12</v>
      </c>
      <c r="B53" s="332" t="s">
        <v>14</v>
      </c>
      <c r="C53" s="333">
        <v>72</v>
      </c>
      <c r="D53" s="334">
        <v>52</v>
      </c>
      <c r="E53" s="334"/>
      <c r="F53" s="334">
        <v>16</v>
      </c>
      <c r="G53" s="334"/>
      <c r="H53" s="334"/>
      <c r="I53" s="334">
        <v>0</v>
      </c>
      <c r="J53" s="334"/>
      <c r="K53" s="334"/>
      <c r="L53" s="334">
        <v>2</v>
      </c>
      <c r="M53" s="334">
        <v>2</v>
      </c>
      <c r="N53" s="334"/>
      <c r="O53" s="334"/>
      <c r="P53" s="466">
        <v>0</v>
      </c>
      <c r="Q53" s="467" t="e">
        <v>#REF!</v>
      </c>
      <c r="R53" s="468" t="e">
        <v>#REF!</v>
      </c>
    </row>
    <row r="54" spans="1:52" x14ac:dyDescent="0.2">
      <c r="A54" s="331">
        <v>13</v>
      </c>
      <c r="B54" s="332" t="s">
        <v>15</v>
      </c>
      <c r="C54" s="333">
        <v>77</v>
      </c>
      <c r="D54" s="334">
        <v>57</v>
      </c>
      <c r="E54" s="334"/>
      <c r="F54" s="334">
        <v>19</v>
      </c>
      <c r="G54" s="334"/>
      <c r="H54" s="334"/>
      <c r="I54" s="334">
        <v>0</v>
      </c>
      <c r="J54" s="334"/>
      <c r="K54" s="334"/>
      <c r="L54" s="334">
        <v>0</v>
      </c>
      <c r="M54" s="334">
        <v>1</v>
      </c>
      <c r="N54" s="334"/>
      <c r="O54" s="334"/>
      <c r="P54" s="466">
        <v>0</v>
      </c>
      <c r="Q54" s="467" t="e">
        <v>#REF!</v>
      </c>
      <c r="R54" s="468" t="e">
        <v>#REF!</v>
      </c>
    </row>
    <row r="55" spans="1:52" x14ac:dyDescent="0.2">
      <c r="A55" s="331">
        <v>14</v>
      </c>
      <c r="B55" s="332" t="s">
        <v>16</v>
      </c>
      <c r="C55" s="333">
        <v>31</v>
      </c>
      <c r="D55" s="334">
        <v>27</v>
      </c>
      <c r="E55" s="334"/>
      <c r="F55" s="334">
        <v>4</v>
      </c>
      <c r="G55" s="334"/>
      <c r="H55" s="334"/>
      <c r="I55" s="334">
        <v>0</v>
      </c>
      <c r="J55" s="334"/>
      <c r="K55" s="334"/>
      <c r="L55" s="334">
        <v>0</v>
      </c>
      <c r="M55" s="334">
        <v>0</v>
      </c>
      <c r="N55" s="334"/>
      <c r="O55" s="334"/>
      <c r="P55" s="466">
        <v>0</v>
      </c>
      <c r="Q55" s="467" t="e">
        <v>#REF!</v>
      </c>
      <c r="R55" s="468" t="e">
        <v>#REF!</v>
      </c>
    </row>
    <row r="56" spans="1:52" ht="29.25" thickBot="1" x14ac:dyDescent="0.25">
      <c r="A56" s="337">
        <v>15</v>
      </c>
      <c r="B56" s="338" t="s">
        <v>17</v>
      </c>
      <c r="C56" s="339">
        <v>92</v>
      </c>
      <c r="D56" s="340">
        <v>78</v>
      </c>
      <c r="E56" s="340"/>
      <c r="F56" s="340">
        <v>13</v>
      </c>
      <c r="G56" s="340"/>
      <c r="H56" s="340"/>
      <c r="I56" s="340">
        <v>0</v>
      </c>
      <c r="J56" s="340"/>
      <c r="K56" s="340"/>
      <c r="L56" s="340">
        <v>1</v>
      </c>
      <c r="M56" s="340">
        <v>0</v>
      </c>
      <c r="N56" s="340"/>
      <c r="O56" s="340"/>
      <c r="P56" s="475">
        <v>0</v>
      </c>
      <c r="Q56" s="492" t="e">
        <v>#REF!</v>
      </c>
      <c r="R56" s="493" t="e">
        <v>#REF!</v>
      </c>
    </row>
    <row r="57" spans="1:52" s="350" customFormat="1" ht="25.5" customHeight="1" thickBot="1" x14ac:dyDescent="0.3">
      <c r="A57" s="357"/>
      <c r="B57" s="482" t="s">
        <v>175</v>
      </c>
      <c r="C57" s="483">
        <f>SUM(C42:C56)</f>
        <v>664</v>
      </c>
      <c r="D57" s="483">
        <f t="shared" ref="D57:R57" si="18">SUM(D42:D56)</f>
        <v>520</v>
      </c>
      <c r="E57" s="483">
        <f t="shared" si="18"/>
        <v>0</v>
      </c>
      <c r="F57" s="483">
        <f t="shared" si="18"/>
        <v>128</v>
      </c>
      <c r="G57" s="483">
        <f t="shared" si="18"/>
        <v>0</v>
      </c>
      <c r="H57" s="483">
        <f t="shared" si="18"/>
        <v>0</v>
      </c>
      <c r="I57" s="483">
        <f t="shared" si="18"/>
        <v>1</v>
      </c>
      <c r="J57" s="483">
        <f t="shared" si="18"/>
        <v>0</v>
      </c>
      <c r="K57" s="483">
        <f t="shared" si="18"/>
        <v>0</v>
      </c>
      <c r="L57" s="483">
        <f t="shared" si="18"/>
        <v>13</v>
      </c>
      <c r="M57" s="483">
        <f t="shared" si="18"/>
        <v>3</v>
      </c>
      <c r="N57" s="483">
        <f t="shared" si="18"/>
        <v>0</v>
      </c>
      <c r="O57" s="483">
        <f t="shared" si="18"/>
        <v>0</v>
      </c>
      <c r="P57" s="483">
        <f t="shared" si="18"/>
        <v>0</v>
      </c>
      <c r="Q57" s="483" t="e">
        <f t="shared" si="18"/>
        <v>#REF!</v>
      </c>
      <c r="R57" s="483" t="e">
        <f t="shared" si="18"/>
        <v>#REF!</v>
      </c>
      <c r="S57" s="484"/>
      <c r="T57" s="484"/>
      <c r="U57" s="484"/>
      <c r="W57" s="447"/>
      <c r="X57" s="446"/>
      <c r="Y57" s="446"/>
      <c r="Z57" s="446"/>
      <c r="AA57" s="446"/>
      <c r="AB57" s="446"/>
      <c r="AC57" s="446"/>
      <c r="AD57" s="446"/>
      <c r="AE57" s="446"/>
      <c r="AF57" s="446"/>
      <c r="AG57" s="446"/>
      <c r="AH57" s="446"/>
      <c r="AI57" s="446"/>
      <c r="AJ57" s="446"/>
      <c r="AK57" s="446"/>
      <c r="AL57" s="446"/>
      <c r="AM57" s="446"/>
      <c r="AN57" s="446"/>
      <c r="AO57" s="446"/>
      <c r="AP57" s="446"/>
      <c r="AQ57" s="446"/>
      <c r="AR57" s="446"/>
      <c r="AS57" s="446"/>
      <c r="AT57" s="446"/>
      <c r="AU57" s="446"/>
      <c r="AV57" s="446"/>
      <c r="AW57" s="446"/>
      <c r="AX57" s="446"/>
      <c r="AY57" s="446"/>
      <c r="AZ57" s="446"/>
    </row>
    <row r="58" spans="1:52" ht="25.5" customHeight="1" thickBot="1" x14ac:dyDescent="0.25">
      <c r="A58" s="486"/>
      <c r="B58" s="487" t="s">
        <v>87</v>
      </c>
      <c r="C58" s="494">
        <v>725</v>
      </c>
      <c r="D58" s="494">
        <v>587</v>
      </c>
      <c r="E58" s="488">
        <v>0</v>
      </c>
      <c r="F58" s="488">
        <v>107</v>
      </c>
      <c r="G58" s="488">
        <v>0</v>
      </c>
      <c r="H58" s="488">
        <v>0</v>
      </c>
      <c r="I58" s="488">
        <v>1</v>
      </c>
      <c r="J58" s="488">
        <v>0</v>
      </c>
      <c r="K58" s="488">
        <v>0</v>
      </c>
      <c r="L58" s="488">
        <v>17</v>
      </c>
      <c r="M58" s="488">
        <v>11</v>
      </c>
      <c r="N58" s="488">
        <v>0</v>
      </c>
      <c r="O58" s="488">
        <v>0</v>
      </c>
      <c r="P58" s="488">
        <v>0</v>
      </c>
      <c r="Q58" s="495" t="e">
        <v>#REF!</v>
      </c>
      <c r="R58" s="496" t="s">
        <v>155</v>
      </c>
    </row>
    <row r="61" spans="1:52" s="452" customFormat="1" ht="38.25" customHeight="1" thickBot="1" x14ac:dyDescent="0.3">
      <c r="A61" s="593" t="s">
        <v>205</v>
      </c>
      <c r="B61" s="593"/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593"/>
      <c r="N61" s="593"/>
      <c r="O61" s="593"/>
      <c r="P61" s="593"/>
      <c r="W61" s="447"/>
      <c r="X61" s="446"/>
      <c r="Y61" s="446"/>
      <c r="Z61" s="446"/>
      <c r="AA61" s="446"/>
      <c r="AB61" s="446"/>
      <c r="AC61" s="446"/>
      <c r="AD61" s="446"/>
      <c r="AE61" s="446"/>
      <c r="AF61" s="446"/>
      <c r="AG61" s="446"/>
      <c r="AH61" s="446"/>
      <c r="AI61" s="446"/>
      <c r="AJ61" s="446"/>
      <c r="AK61" s="446"/>
      <c r="AL61" s="446"/>
      <c r="AM61" s="446"/>
      <c r="AN61" s="446"/>
      <c r="AO61" s="446"/>
      <c r="AP61" s="446"/>
      <c r="AQ61" s="446"/>
      <c r="AR61" s="446"/>
      <c r="AS61" s="446"/>
      <c r="AT61" s="446"/>
      <c r="AU61" s="446"/>
      <c r="AV61" s="446"/>
      <c r="AW61" s="446"/>
      <c r="AX61" s="446"/>
      <c r="AY61" s="446"/>
      <c r="AZ61" s="446"/>
    </row>
    <row r="62" spans="1:52" s="452" customFormat="1" ht="89.25" customHeight="1" thickBot="1" x14ac:dyDescent="0.3">
      <c r="A62" s="321" t="s">
        <v>1</v>
      </c>
      <c r="B62" s="322" t="s">
        <v>2</v>
      </c>
      <c r="C62" s="453" t="str">
        <f>$C$20</f>
        <v>Barn med tiltak i barne-vernet i alt</v>
      </c>
      <c r="D62" s="323" t="str">
        <f>$D$20</f>
        <v>Av disse med tiltak som ikke er plasserings-tiltak</v>
      </c>
      <c r="E62" s="458" t="s">
        <v>145</v>
      </c>
      <c r="F62" s="455" t="str">
        <f>$F$20</f>
        <v>Antall barn i foster-hjem</v>
      </c>
      <c r="G62" s="456" t="s">
        <v>145</v>
      </c>
      <c r="H62" s="458" t="s">
        <v>147</v>
      </c>
      <c r="I62" s="455" t="str">
        <f>$I$20</f>
        <v>Antall barn i familie-hjem</v>
      </c>
      <c r="J62" s="456" t="s">
        <v>145</v>
      </c>
      <c r="K62" s="324" t="s">
        <v>148</v>
      </c>
      <c r="L62" s="457" t="str">
        <f>$L$20</f>
        <v>Antall barn i beredskaps-hjem</v>
      </c>
      <c r="M62" s="323" t="str">
        <f>$M$20</f>
        <v>Antall barn i inst-itusjon</v>
      </c>
      <c r="N62" s="454" t="s">
        <v>145</v>
      </c>
      <c r="O62" s="324" t="s">
        <v>150</v>
      </c>
      <c r="P62" s="323" t="str">
        <f>$P$20</f>
        <v>Antall barn i hybel o.a.</v>
      </c>
      <c r="Q62" s="454" t="s">
        <v>145</v>
      </c>
      <c r="R62" s="324" t="s">
        <v>152</v>
      </c>
      <c r="W62" s="447"/>
      <c r="X62" s="446"/>
      <c r="Y62" s="446"/>
      <c r="Z62" s="446"/>
      <c r="AA62" s="446"/>
      <c r="AB62" s="446"/>
      <c r="AC62" s="446"/>
      <c r="AD62" s="446"/>
      <c r="AE62" s="446"/>
      <c r="AF62" s="446"/>
      <c r="AG62" s="446"/>
      <c r="AH62" s="446"/>
      <c r="AI62" s="446"/>
      <c r="AJ62" s="446"/>
      <c r="AK62" s="446"/>
      <c r="AL62" s="446"/>
      <c r="AM62" s="446"/>
      <c r="AN62" s="446"/>
      <c r="AO62" s="446"/>
      <c r="AP62" s="446"/>
      <c r="AQ62" s="446"/>
      <c r="AR62" s="446"/>
      <c r="AS62" s="446"/>
      <c r="AT62" s="446"/>
      <c r="AU62" s="446"/>
      <c r="AV62" s="446"/>
      <c r="AW62" s="446"/>
      <c r="AX62" s="446"/>
      <c r="AY62" s="446"/>
      <c r="AZ62" s="446"/>
    </row>
    <row r="63" spans="1:52" ht="15" customHeight="1" x14ac:dyDescent="0.25">
      <c r="A63" s="325">
        <v>1</v>
      </c>
      <c r="B63" s="326" t="s">
        <v>3</v>
      </c>
      <c r="C63" s="327">
        <v>144</v>
      </c>
      <c r="D63" s="328">
        <v>98</v>
      </c>
      <c r="E63" s="328" t="e">
        <v>#REF!</v>
      </c>
      <c r="F63" s="328">
        <v>39</v>
      </c>
      <c r="G63" s="328" t="e">
        <v>#REF!</v>
      </c>
      <c r="H63" s="328" t="e">
        <v>#REF!</v>
      </c>
      <c r="I63" s="328">
        <v>2</v>
      </c>
      <c r="J63" s="328" t="e">
        <v>#REF!</v>
      </c>
      <c r="K63" s="328" t="e">
        <v>#REF!</v>
      </c>
      <c r="L63" s="328">
        <v>3</v>
      </c>
      <c r="M63" s="328">
        <v>2</v>
      </c>
      <c r="N63" s="328" t="e">
        <v>#REF!</v>
      </c>
      <c r="O63" s="328" t="e">
        <v>#REF!</v>
      </c>
      <c r="P63" s="459">
        <v>0</v>
      </c>
      <c r="Q63" s="490" t="e">
        <v>#REF!</v>
      </c>
      <c r="R63" s="491" t="e">
        <v>#REF!</v>
      </c>
      <c r="S63" s="452"/>
      <c r="T63" s="452"/>
      <c r="U63" s="452"/>
    </row>
    <row r="64" spans="1:52" ht="12.75" customHeight="1" x14ac:dyDescent="0.25">
      <c r="A64" s="331">
        <v>2</v>
      </c>
      <c r="B64" s="332" t="s">
        <v>4</v>
      </c>
      <c r="C64" s="333">
        <v>113</v>
      </c>
      <c r="D64" s="334">
        <v>75</v>
      </c>
      <c r="E64" s="334" t="e">
        <v>#REF!</v>
      </c>
      <c r="F64" s="334">
        <v>23</v>
      </c>
      <c r="G64" s="334" t="e">
        <v>#REF!</v>
      </c>
      <c r="H64" s="334" t="e">
        <v>#REF!</v>
      </c>
      <c r="I64" s="334">
        <v>7</v>
      </c>
      <c r="J64" s="334" t="e">
        <v>#REF!</v>
      </c>
      <c r="K64" s="334" t="e">
        <v>#REF!</v>
      </c>
      <c r="L64" s="334">
        <v>8</v>
      </c>
      <c r="M64" s="334">
        <v>0</v>
      </c>
      <c r="N64" s="334" t="e">
        <v>#REF!</v>
      </c>
      <c r="O64" s="334" t="e">
        <v>#REF!</v>
      </c>
      <c r="P64" s="466">
        <v>0</v>
      </c>
      <c r="Q64" s="467" t="e">
        <v>#REF!</v>
      </c>
      <c r="R64" s="468" t="e">
        <v>#REF!</v>
      </c>
      <c r="S64" s="452"/>
      <c r="T64" s="452"/>
      <c r="U64" s="452"/>
    </row>
    <row r="65" spans="1:52" ht="15" x14ac:dyDescent="0.25">
      <c r="A65" s="331">
        <v>3</v>
      </c>
      <c r="B65" s="332" t="s">
        <v>5</v>
      </c>
      <c r="C65" s="333">
        <v>73</v>
      </c>
      <c r="D65" s="334">
        <v>46</v>
      </c>
      <c r="E65" s="334" t="e">
        <v>#REF!</v>
      </c>
      <c r="F65" s="334">
        <v>23</v>
      </c>
      <c r="G65" s="334" t="e">
        <v>#REF!</v>
      </c>
      <c r="H65" s="334" t="e">
        <v>#REF!</v>
      </c>
      <c r="I65" s="334">
        <v>1</v>
      </c>
      <c r="J65" s="334" t="e">
        <v>#REF!</v>
      </c>
      <c r="K65" s="334" t="e">
        <v>#REF!</v>
      </c>
      <c r="L65" s="334">
        <v>0</v>
      </c>
      <c r="M65" s="334">
        <v>3</v>
      </c>
      <c r="N65" s="334" t="e">
        <v>#REF!</v>
      </c>
      <c r="O65" s="334" t="e">
        <v>#REF!</v>
      </c>
      <c r="P65" s="466">
        <v>0</v>
      </c>
      <c r="Q65" s="467" t="e">
        <v>#REF!</v>
      </c>
      <c r="R65" s="468" t="e">
        <v>#REF!</v>
      </c>
      <c r="S65" s="452"/>
      <c r="T65" s="452"/>
      <c r="U65" s="452"/>
    </row>
    <row r="66" spans="1:52" ht="15" x14ac:dyDescent="0.25">
      <c r="A66" s="331">
        <v>4</v>
      </c>
      <c r="B66" s="332" t="s">
        <v>6</v>
      </c>
      <c r="C66" s="333">
        <v>30</v>
      </c>
      <c r="D66" s="334">
        <v>15</v>
      </c>
      <c r="E66" s="334" t="e">
        <v>#REF!</v>
      </c>
      <c r="F66" s="334">
        <v>14</v>
      </c>
      <c r="G66" s="334" t="e">
        <v>#REF!</v>
      </c>
      <c r="H66" s="334" t="e">
        <v>#REF!</v>
      </c>
      <c r="I66" s="334">
        <v>0</v>
      </c>
      <c r="J66" s="334" t="e">
        <v>#REF!</v>
      </c>
      <c r="K66" s="334" t="e">
        <v>#REF!</v>
      </c>
      <c r="L66" s="334">
        <v>1</v>
      </c>
      <c r="M66" s="334">
        <v>0</v>
      </c>
      <c r="N66" s="334" t="e">
        <v>#REF!</v>
      </c>
      <c r="O66" s="334" t="e">
        <v>#REF!</v>
      </c>
      <c r="P66" s="466">
        <v>0</v>
      </c>
      <c r="Q66" s="467" t="e">
        <v>#REF!</v>
      </c>
      <c r="R66" s="468" t="e">
        <v>#REF!</v>
      </c>
      <c r="S66" s="452"/>
      <c r="T66" s="452"/>
      <c r="U66" s="452"/>
    </row>
    <row r="67" spans="1:52" ht="15" x14ac:dyDescent="0.25">
      <c r="A67" s="331">
        <v>5</v>
      </c>
      <c r="B67" s="332" t="s">
        <v>7</v>
      </c>
      <c r="C67" s="333">
        <v>70</v>
      </c>
      <c r="D67" s="334">
        <v>61</v>
      </c>
      <c r="E67" s="334" t="e">
        <v>#REF!</v>
      </c>
      <c r="F67" s="334">
        <v>8</v>
      </c>
      <c r="G67" s="334" t="e">
        <v>#REF!</v>
      </c>
      <c r="H67" s="334" t="e">
        <v>#REF!</v>
      </c>
      <c r="I67" s="334">
        <v>0</v>
      </c>
      <c r="J67" s="334" t="e">
        <v>#REF!</v>
      </c>
      <c r="K67" s="334" t="e">
        <v>#REF!</v>
      </c>
      <c r="L67" s="334">
        <v>1</v>
      </c>
      <c r="M67" s="334">
        <v>0</v>
      </c>
      <c r="N67" s="334" t="e">
        <v>#REF!</v>
      </c>
      <c r="O67" s="334" t="e">
        <v>#REF!</v>
      </c>
      <c r="P67" s="466">
        <v>0</v>
      </c>
      <c r="Q67" s="467" t="e">
        <v>#REF!</v>
      </c>
      <c r="R67" s="468" t="e">
        <v>#REF!</v>
      </c>
      <c r="S67" s="452"/>
      <c r="T67" s="452"/>
      <c r="U67" s="452"/>
    </row>
    <row r="68" spans="1:52" ht="20.25" customHeight="1" x14ac:dyDescent="0.2">
      <c r="A68" s="331">
        <v>6</v>
      </c>
      <c r="B68" s="332" t="s">
        <v>8</v>
      </c>
      <c r="C68" s="333">
        <v>33</v>
      </c>
      <c r="D68" s="334">
        <v>28</v>
      </c>
      <c r="E68" s="334" t="e">
        <v>#REF!</v>
      </c>
      <c r="F68" s="334">
        <v>4</v>
      </c>
      <c r="G68" s="334" t="e">
        <v>#REF!</v>
      </c>
      <c r="H68" s="334" t="e">
        <v>#REF!</v>
      </c>
      <c r="I68" s="334">
        <v>1</v>
      </c>
      <c r="J68" s="334" t="e">
        <v>#REF!</v>
      </c>
      <c r="K68" s="334" t="e">
        <v>#REF!</v>
      </c>
      <c r="L68" s="334">
        <v>0</v>
      </c>
      <c r="M68" s="334">
        <v>0</v>
      </c>
      <c r="N68" s="334" t="e">
        <v>#REF!</v>
      </c>
      <c r="O68" s="334" t="e">
        <v>#REF!</v>
      </c>
      <c r="P68" s="466">
        <v>0</v>
      </c>
      <c r="Q68" s="467" t="e">
        <v>#REF!</v>
      </c>
      <c r="R68" s="468" t="e">
        <v>#REF!</v>
      </c>
    </row>
    <row r="69" spans="1:52" x14ac:dyDescent="0.2">
      <c r="A69" s="331">
        <v>7</v>
      </c>
      <c r="B69" s="332" t="s">
        <v>9</v>
      </c>
      <c r="C69" s="333">
        <v>55</v>
      </c>
      <c r="D69" s="334">
        <v>44</v>
      </c>
      <c r="E69" s="334" t="e">
        <v>#REF!</v>
      </c>
      <c r="F69" s="334">
        <v>7</v>
      </c>
      <c r="G69" s="334" t="e">
        <v>#REF!</v>
      </c>
      <c r="H69" s="334" t="e">
        <v>#REF!</v>
      </c>
      <c r="I69" s="334">
        <v>0</v>
      </c>
      <c r="J69" s="334" t="e">
        <v>#REF!</v>
      </c>
      <c r="K69" s="334" t="e">
        <v>#REF!</v>
      </c>
      <c r="L69" s="334">
        <v>0</v>
      </c>
      <c r="M69" s="334">
        <v>0</v>
      </c>
      <c r="N69" s="334" t="e">
        <v>#REF!</v>
      </c>
      <c r="O69" s="334" t="e">
        <v>#REF!</v>
      </c>
      <c r="P69" s="466">
        <v>0</v>
      </c>
      <c r="Q69" s="467" t="e">
        <v>#REF!</v>
      </c>
      <c r="R69" s="468" t="e">
        <v>#REF!</v>
      </c>
    </row>
    <row r="70" spans="1:52" x14ac:dyDescent="0.2">
      <c r="A70" s="331">
        <v>8</v>
      </c>
      <c r="B70" s="332" t="s">
        <v>10</v>
      </c>
      <c r="C70" s="333">
        <v>43</v>
      </c>
      <c r="D70" s="334">
        <v>28</v>
      </c>
      <c r="E70" s="334" t="e">
        <v>#REF!</v>
      </c>
      <c r="F70" s="334">
        <v>13</v>
      </c>
      <c r="G70" s="334" t="e">
        <v>#REF!</v>
      </c>
      <c r="H70" s="334" t="e">
        <v>#REF!</v>
      </c>
      <c r="I70" s="334">
        <v>0</v>
      </c>
      <c r="J70" s="334" t="e">
        <v>#REF!</v>
      </c>
      <c r="K70" s="334" t="e">
        <v>#REF!</v>
      </c>
      <c r="L70" s="334">
        <v>1</v>
      </c>
      <c r="M70" s="334">
        <v>1</v>
      </c>
      <c r="N70" s="334" t="e">
        <v>#REF!</v>
      </c>
      <c r="O70" s="334" t="e">
        <v>#REF!</v>
      </c>
      <c r="P70" s="466">
        <v>0</v>
      </c>
      <c r="Q70" s="467" t="e">
        <v>#REF!</v>
      </c>
      <c r="R70" s="468" t="e">
        <v>#REF!</v>
      </c>
    </row>
    <row r="71" spans="1:52" x14ac:dyDescent="0.2">
      <c r="A71" s="331">
        <v>9</v>
      </c>
      <c r="B71" s="332" t="s">
        <v>11</v>
      </c>
      <c r="C71" s="333">
        <v>84</v>
      </c>
      <c r="D71" s="334">
        <v>73</v>
      </c>
      <c r="E71" s="334" t="e">
        <v>#REF!</v>
      </c>
      <c r="F71" s="334">
        <v>10</v>
      </c>
      <c r="G71" s="334" t="e">
        <v>#REF!</v>
      </c>
      <c r="H71" s="334" t="e">
        <v>#REF!</v>
      </c>
      <c r="I71" s="334">
        <v>1</v>
      </c>
      <c r="J71" s="334" t="e">
        <v>#REF!</v>
      </c>
      <c r="K71" s="334" t="e">
        <v>#REF!</v>
      </c>
      <c r="L71" s="334">
        <v>0</v>
      </c>
      <c r="M71" s="334">
        <v>0</v>
      </c>
      <c r="N71" s="334" t="e">
        <v>#REF!</v>
      </c>
      <c r="O71" s="334" t="e">
        <v>#REF!</v>
      </c>
      <c r="P71" s="466">
        <v>0</v>
      </c>
      <c r="Q71" s="467" t="e">
        <v>#REF!</v>
      </c>
      <c r="R71" s="468" t="e">
        <v>#REF!</v>
      </c>
    </row>
    <row r="72" spans="1:52" x14ac:dyDescent="0.2">
      <c r="A72" s="331">
        <v>10</v>
      </c>
      <c r="B72" s="332" t="s">
        <v>12</v>
      </c>
      <c r="C72" s="333">
        <v>126</v>
      </c>
      <c r="D72" s="334">
        <v>102</v>
      </c>
      <c r="E72" s="334" t="e">
        <v>#REF!</v>
      </c>
      <c r="F72" s="334">
        <v>20</v>
      </c>
      <c r="G72" s="334" t="e">
        <v>#REF!</v>
      </c>
      <c r="H72" s="334" t="e">
        <v>#REF!</v>
      </c>
      <c r="I72" s="334">
        <v>0</v>
      </c>
      <c r="J72" s="334" t="e">
        <v>#REF!</v>
      </c>
      <c r="K72" s="334" t="e">
        <v>#REF!</v>
      </c>
      <c r="L72" s="334">
        <v>3</v>
      </c>
      <c r="M72" s="334">
        <v>1</v>
      </c>
      <c r="N72" s="334" t="e">
        <v>#REF!</v>
      </c>
      <c r="O72" s="334" t="e">
        <v>#REF!</v>
      </c>
      <c r="P72" s="466">
        <v>0</v>
      </c>
      <c r="Q72" s="467" t="e">
        <v>#REF!</v>
      </c>
      <c r="R72" s="468" t="e">
        <v>#REF!</v>
      </c>
    </row>
    <row r="73" spans="1:52" ht="20.25" customHeight="1" x14ac:dyDescent="0.2">
      <c r="A73" s="331">
        <v>11</v>
      </c>
      <c r="B73" s="332" t="s">
        <v>13</v>
      </c>
      <c r="C73" s="333">
        <v>102</v>
      </c>
      <c r="D73" s="334">
        <v>80</v>
      </c>
      <c r="E73" s="334" t="e">
        <v>#REF!</v>
      </c>
      <c r="F73" s="334">
        <v>20</v>
      </c>
      <c r="G73" s="334" t="e">
        <v>#REF!</v>
      </c>
      <c r="H73" s="334" t="e">
        <v>#REF!</v>
      </c>
      <c r="I73" s="334">
        <v>1</v>
      </c>
      <c r="J73" s="334" t="e">
        <v>#REF!</v>
      </c>
      <c r="K73" s="334" t="e">
        <v>#REF!</v>
      </c>
      <c r="L73" s="334">
        <v>0</v>
      </c>
      <c r="M73" s="334">
        <v>1</v>
      </c>
      <c r="N73" s="334" t="e">
        <v>#REF!</v>
      </c>
      <c r="O73" s="334" t="e">
        <v>#REF!</v>
      </c>
      <c r="P73" s="466">
        <v>0</v>
      </c>
      <c r="Q73" s="467" t="e">
        <v>#REF!</v>
      </c>
      <c r="R73" s="468" t="e">
        <v>#REF!</v>
      </c>
    </row>
    <row r="74" spans="1:52" x14ac:dyDescent="0.2">
      <c r="A74" s="331">
        <v>12</v>
      </c>
      <c r="B74" s="332" t="s">
        <v>14</v>
      </c>
      <c r="C74" s="333">
        <v>116</v>
      </c>
      <c r="D74" s="334">
        <v>84</v>
      </c>
      <c r="E74" s="334" t="e">
        <v>#REF!</v>
      </c>
      <c r="F74" s="334">
        <v>23</v>
      </c>
      <c r="G74" s="334" t="e">
        <v>#REF!</v>
      </c>
      <c r="H74" s="334" t="e">
        <v>#REF!</v>
      </c>
      <c r="I74" s="334">
        <v>1</v>
      </c>
      <c r="J74" s="334" t="e">
        <v>#REF!</v>
      </c>
      <c r="K74" s="334" t="e">
        <v>#REF!</v>
      </c>
      <c r="L74" s="334">
        <v>4</v>
      </c>
      <c r="M74" s="334">
        <v>4</v>
      </c>
      <c r="N74" s="334" t="e">
        <v>#REF!</v>
      </c>
      <c r="O74" s="334" t="e">
        <v>#REF!</v>
      </c>
      <c r="P74" s="466">
        <v>0</v>
      </c>
      <c r="Q74" s="467" t="e">
        <v>#REF!</v>
      </c>
      <c r="R74" s="468" t="e">
        <v>#REF!</v>
      </c>
    </row>
    <row r="75" spans="1:52" x14ac:dyDescent="0.2">
      <c r="A75" s="331">
        <v>13</v>
      </c>
      <c r="B75" s="332" t="s">
        <v>15</v>
      </c>
      <c r="C75" s="333">
        <v>125</v>
      </c>
      <c r="D75" s="334">
        <v>100</v>
      </c>
      <c r="E75" s="334" t="e">
        <v>#REF!</v>
      </c>
      <c r="F75" s="334">
        <v>18</v>
      </c>
      <c r="G75" s="334" t="e">
        <v>#REF!</v>
      </c>
      <c r="H75" s="334" t="e">
        <v>#REF!</v>
      </c>
      <c r="I75" s="334">
        <v>3</v>
      </c>
      <c r="J75" s="334" t="e">
        <v>#REF!</v>
      </c>
      <c r="K75" s="334" t="e">
        <v>#REF!</v>
      </c>
      <c r="L75" s="334">
        <v>0</v>
      </c>
      <c r="M75" s="334">
        <v>4</v>
      </c>
      <c r="N75" s="334" t="e">
        <v>#REF!</v>
      </c>
      <c r="O75" s="334" t="e">
        <v>#REF!</v>
      </c>
      <c r="P75" s="466">
        <v>0</v>
      </c>
      <c r="Q75" s="467" t="e">
        <v>#REF!</v>
      </c>
      <c r="R75" s="468" t="e">
        <v>#REF!</v>
      </c>
    </row>
    <row r="76" spans="1:52" x14ac:dyDescent="0.2">
      <c r="A76" s="331">
        <v>14</v>
      </c>
      <c r="B76" s="332" t="s">
        <v>16</v>
      </c>
      <c r="C76" s="333">
        <v>69</v>
      </c>
      <c r="D76" s="334">
        <v>42</v>
      </c>
      <c r="E76" s="334" t="e">
        <v>#REF!</v>
      </c>
      <c r="F76" s="334">
        <v>19</v>
      </c>
      <c r="G76" s="334" t="e">
        <v>#REF!</v>
      </c>
      <c r="H76" s="334" t="e">
        <v>#REF!</v>
      </c>
      <c r="I76" s="334">
        <v>5</v>
      </c>
      <c r="J76" s="334" t="e">
        <v>#REF!</v>
      </c>
      <c r="K76" s="334" t="e">
        <v>#REF!</v>
      </c>
      <c r="L76" s="334">
        <v>1</v>
      </c>
      <c r="M76" s="334">
        <v>2</v>
      </c>
      <c r="N76" s="334" t="e">
        <v>#REF!</v>
      </c>
      <c r="O76" s="334" t="e">
        <v>#REF!</v>
      </c>
      <c r="P76" s="466">
        <v>0</v>
      </c>
      <c r="Q76" s="467" t="e">
        <v>#REF!</v>
      </c>
      <c r="R76" s="468" t="e">
        <v>#REF!</v>
      </c>
    </row>
    <row r="77" spans="1:52" ht="29.25" thickBot="1" x14ac:dyDescent="0.25">
      <c r="A77" s="337">
        <v>15</v>
      </c>
      <c r="B77" s="338" t="s">
        <v>17</v>
      </c>
      <c r="C77" s="339">
        <v>215</v>
      </c>
      <c r="D77" s="340">
        <v>170</v>
      </c>
      <c r="E77" s="340" t="e">
        <v>#REF!</v>
      </c>
      <c r="F77" s="340">
        <v>31</v>
      </c>
      <c r="G77" s="340" t="e">
        <v>#REF!</v>
      </c>
      <c r="H77" s="340" t="e">
        <v>#REF!</v>
      </c>
      <c r="I77" s="340">
        <v>7</v>
      </c>
      <c r="J77" s="340" t="e">
        <v>#REF!</v>
      </c>
      <c r="K77" s="340" t="e">
        <v>#REF!</v>
      </c>
      <c r="L77" s="340">
        <v>4</v>
      </c>
      <c r="M77" s="340">
        <v>3</v>
      </c>
      <c r="N77" s="340" t="e">
        <v>#REF!</v>
      </c>
      <c r="O77" s="340" t="e">
        <v>#REF!</v>
      </c>
      <c r="P77" s="475">
        <v>0</v>
      </c>
      <c r="Q77" s="492" t="e">
        <v>#REF!</v>
      </c>
      <c r="R77" s="493" t="e">
        <v>#REF!</v>
      </c>
    </row>
    <row r="78" spans="1:52" s="350" customFormat="1" ht="25.5" customHeight="1" thickBot="1" x14ac:dyDescent="0.3">
      <c r="A78" s="357"/>
      <c r="B78" s="482" t="s">
        <v>175</v>
      </c>
      <c r="C78" s="483">
        <f>SUM(C63:C77)</f>
        <v>1398</v>
      </c>
      <c r="D78" s="483">
        <f t="shared" ref="D78" si="19">SUM(D63:D77)</f>
        <v>1046</v>
      </c>
      <c r="E78" s="483" t="e">
        <f t="shared" ref="E78" si="20">SUM(E63:E77)</f>
        <v>#REF!</v>
      </c>
      <c r="F78" s="483">
        <f t="shared" ref="F78" si="21">SUM(F63:F77)</f>
        <v>272</v>
      </c>
      <c r="G78" s="483" t="e">
        <f t="shared" ref="G78" si="22">SUM(G63:G77)</f>
        <v>#REF!</v>
      </c>
      <c r="H78" s="483" t="e">
        <f t="shared" ref="H78" si="23">SUM(H63:H77)</f>
        <v>#REF!</v>
      </c>
      <c r="I78" s="483">
        <f t="shared" ref="I78" si="24">SUM(I63:I77)</f>
        <v>29</v>
      </c>
      <c r="J78" s="483" t="e">
        <f t="shared" ref="J78" si="25">SUM(J63:J77)</f>
        <v>#REF!</v>
      </c>
      <c r="K78" s="483" t="e">
        <f t="shared" ref="K78" si="26">SUM(K63:K77)</f>
        <v>#REF!</v>
      </c>
      <c r="L78" s="483">
        <f t="shared" ref="L78" si="27">SUM(L63:L77)</f>
        <v>26</v>
      </c>
      <c r="M78" s="483">
        <f t="shared" ref="M78" si="28">SUM(M63:M77)</f>
        <v>21</v>
      </c>
      <c r="N78" s="483" t="e">
        <f t="shared" ref="N78" si="29">SUM(N63:N77)</f>
        <v>#REF!</v>
      </c>
      <c r="O78" s="483" t="e">
        <f t="shared" ref="O78" si="30">SUM(O63:O77)</f>
        <v>#REF!</v>
      </c>
      <c r="P78" s="483">
        <f t="shared" ref="P78" si="31">SUM(P63:P77)</f>
        <v>0</v>
      </c>
      <c r="Q78" s="497" t="e">
        <v>#REF!</v>
      </c>
      <c r="R78" s="498" t="s">
        <v>155</v>
      </c>
      <c r="S78" s="484"/>
      <c r="T78" s="484"/>
      <c r="U78" s="484"/>
      <c r="W78" s="447"/>
      <c r="X78" s="446"/>
      <c r="Y78" s="446"/>
      <c r="Z78" s="446"/>
      <c r="AA78" s="446"/>
      <c r="AB78" s="446"/>
      <c r="AC78" s="446"/>
      <c r="AD78" s="446"/>
      <c r="AE78" s="446"/>
      <c r="AF78" s="446"/>
      <c r="AG78" s="446"/>
      <c r="AH78" s="446"/>
      <c r="AI78" s="446"/>
      <c r="AJ78" s="446"/>
      <c r="AK78" s="446"/>
      <c r="AL78" s="446"/>
      <c r="AM78" s="446"/>
      <c r="AN78" s="446"/>
      <c r="AO78" s="446"/>
      <c r="AP78" s="446"/>
      <c r="AQ78" s="446"/>
      <c r="AR78" s="446"/>
      <c r="AS78" s="446"/>
      <c r="AT78" s="446"/>
      <c r="AU78" s="446"/>
      <c r="AV78" s="446"/>
      <c r="AW78" s="446"/>
      <c r="AX78" s="446"/>
      <c r="AY78" s="446"/>
      <c r="AZ78" s="446"/>
    </row>
    <row r="79" spans="1:52" ht="25.5" customHeight="1" thickBot="1" x14ac:dyDescent="0.25">
      <c r="A79" s="486"/>
      <c r="B79" s="487" t="s">
        <v>87</v>
      </c>
      <c r="C79" s="488">
        <v>1431</v>
      </c>
      <c r="D79" s="499">
        <v>1084</v>
      </c>
      <c r="E79" s="500" t="e">
        <v>#REF!</v>
      </c>
      <c r="F79" s="499">
        <v>261</v>
      </c>
      <c r="G79" s="495" t="e">
        <v>#REF!</v>
      </c>
      <c r="H79" s="496" t="e">
        <v>#REF!</v>
      </c>
      <c r="I79" s="499">
        <v>29</v>
      </c>
      <c r="J79" s="495" t="e">
        <v>#REF!</v>
      </c>
      <c r="K79" s="496" t="e">
        <v>#REF!</v>
      </c>
      <c r="L79" s="501">
        <v>18</v>
      </c>
      <c r="M79" s="499">
        <v>32</v>
      </c>
      <c r="N79" s="495" t="e">
        <v>#REF!</v>
      </c>
      <c r="O79" s="496" t="e">
        <v>#REF!</v>
      </c>
      <c r="P79" s="499">
        <v>1</v>
      </c>
      <c r="Q79" s="495" t="e">
        <v>#REF!</v>
      </c>
      <c r="R79" s="496" t="s">
        <v>155</v>
      </c>
    </row>
    <row r="83" spans="1:52" s="452" customFormat="1" ht="35.25" customHeight="1" thickBot="1" x14ac:dyDescent="0.3">
      <c r="A83" s="594" t="s">
        <v>206</v>
      </c>
      <c r="B83" s="594"/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W83" s="447"/>
      <c r="X83" s="446"/>
      <c r="Y83" s="446"/>
      <c r="Z83" s="446"/>
      <c r="AA83" s="446"/>
      <c r="AB83" s="446"/>
      <c r="AC83" s="446"/>
      <c r="AD83" s="446"/>
      <c r="AE83" s="446"/>
      <c r="AF83" s="446"/>
      <c r="AG83" s="446"/>
      <c r="AH83" s="446"/>
      <c r="AI83" s="446"/>
      <c r="AJ83" s="446"/>
      <c r="AK83" s="446"/>
      <c r="AL83" s="446"/>
      <c r="AM83" s="446"/>
      <c r="AN83" s="446"/>
      <c r="AO83" s="446"/>
      <c r="AP83" s="446"/>
      <c r="AQ83" s="446"/>
      <c r="AR83" s="446"/>
      <c r="AS83" s="446"/>
      <c r="AT83" s="446"/>
      <c r="AU83" s="446"/>
      <c r="AV83" s="446"/>
      <c r="AW83" s="446"/>
      <c r="AX83" s="446"/>
      <c r="AY83" s="446"/>
      <c r="AZ83" s="446"/>
    </row>
    <row r="84" spans="1:52" s="452" customFormat="1" ht="89.25" customHeight="1" thickBot="1" x14ac:dyDescent="0.3">
      <c r="A84" s="321" t="s">
        <v>1</v>
      </c>
      <c r="B84" s="322" t="s">
        <v>2</v>
      </c>
      <c r="C84" s="453" t="str">
        <f>$C$20</f>
        <v>Barn med tiltak i barne-vernet i alt</v>
      </c>
      <c r="D84" s="323" t="str">
        <f>$D$20</f>
        <v>Av disse med tiltak som ikke er plasserings-tiltak</v>
      </c>
      <c r="E84" s="458" t="s">
        <v>145</v>
      </c>
      <c r="F84" s="455" t="str">
        <f>$F$20</f>
        <v>Antall barn i foster-hjem</v>
      </c>
      <c r="G84" s="456" t="s">
        <v>145</v>
      </c>
      <c r="H84" s="458" t="s">
        <v>147</v>
      </c>
      <c r="I84" s="455" t="str">
        <f>$I$20</f>
        <v>Antall barn i familie-hjem</v>
      </c>
      <c r="J84" s="456" t="s">
        <v>145</v>
      </c>
      <c r="K84" s="324" t="s">
        <v>148</v>
      </c>
      <c r="L84" s="457" t="str">
        <f>$L$20</f>
        <v>Antall barn i beredskaps-hjem</v>
      </c>
      <c r="M84" s="323" t="str">
        <f>$M$20</f>
        <v>Antall barn i inst-itusjon</v>
      </c>
      <c r="N84" s="454" t="s">
        <v>145</v>
      </c>
      <c r="O84" s="324" t="s">
        <v>150</v>
      </c>
      <c r="P84" s="323" t="str">
        <f>$P$20</f>
        <v>Antall barn i hybel o.a.</v>
      </c>
      <c r="Q84" s="454" t="s">
        <v>145</v>
      </c>
      <c r="R84" s="324" t="s">
        <v>152</v>
      </c>
      <c r="W84" s="447"/>
      <c r="X84" s="446"/>
      <c r="Y84" s="446"/>
      <c r="Z84" s="446"/>
      <c r="AA84" s="446"/>
      <c r="AB84" s="446"/>
      <c r="AC84" s="446"/>
      <c r="AD84" s="446"/>
      <c r="AE84" s="446"/>
      <c r="AF84" s="446"/>
      <c r="AG84" s="446"/>
      <c r="AH84" s="446"/>
      <c r="AI84" s="446"/>
      <c r="AJ84" s="446"/>
      <c r="AK84" s="446"/>
      <c r="AL84" s="446"/>
      <c r="AM84" s="446"/>
      <c r="AN84" s="446"/>
      <c r="AO84" s="446"/>
      <c r="AP84" s="446"/>
      <c r="AQ84" s="446"/>
      <c r="AR84" s="446"/>
      <c r="AS84" s="446"/>
      <c r="AT84" s="446"/>
      <c r="AU84" s="446"/>
      <c r="AV84" s="446"/>
      <c r="AW84" s="446"/>
      <c r="AX84" s="446"/>
      <c r="AY84" s="446"/>
      <c r="AZ84" s="446"/>
    </row>
    <row r="85" spans="1:52" ht="15" customHeight="1" x14ac:dyDescent="0.2">
      <c r="A85" s="325">
        <v>1</v>
      </c>
      <c r="B85" s="326" t="s">
        <v>3</v>
      </c>
      <c r="C85" s="327">
        <v>127</v>
      </c>
      <c r="D85" s="328">
        <v>67</v>
      </c>
      <c r="E85" s="328" t="e">
        <v>#REF!</v>
      </c>
      <c r="F85" s="328">
        <v>44</v>
      </c>
      <c r="G85" s="328" t="e">
        <v>#REF!</v>
      </c>
      <c r="H85" s="328" t="e">
        <v>#REF!</v>
      </c>
      <c r="I85" s="328">
        <v>5</v>
      </c>
      <c r="J85" s="328" t="e">
        <v>#REF!</v>
      </c>
      <c r="K85" s="328" t="e">
        <v>#REF!</v>
      </c>
      <c r="L85" s="328">
        <v>1</v>
      </c>
      <c r="M85" s="328">
        <v>9</v>
      </c>
      <c r="N85" s="328" t="e">
        <v>#REF!</v>
      </c>
      <c r="O85" s="328" t="e">
        <v>#REF!</v>
      </c>
      <c r="P85" s="459">
        <v>1</v>
      </c>
      <c r="Q85" s="490" t="e">
        <v>#REF!</v>
      </c>
      <c r="R85" s="491" t="e">
        <v>#REF!</v>
      </c>
    </row>
    <row r="86" spans="1:52" ht="12.75" customHeight="1" x14ac:dyDescent="0.2">
      <c r="A86" s="331">
        <v>2</v>
      </c>
      <c r="B86" s="332" t="s">
        <v>4</v>
      </c>
      <c r="C86" s="333">
        <v>83</v>
      </c>
      <c r="D86" s="334">
        <v>50</v>
      </c>
      <c r="E86" s="334" t="e">
        <v>#REF!</v>
      </c>
      <c r="F86" s="334">
        <v>17</v>
      </c>
      <c r="G86" s="334" t="e">
        <v>#REF!</v>
      </c>
      <c r="H86" s="334" t="e">
        <v>#REF!</v>
      </c>
      <c r="I86" s="334">
        <v>0</v>
      </c>
      <c r="J86" s="334" t="e">
        <v>#REF!</v>
      </c>
      <c r="K86" s="334" t="e">
        <v>#REF!</v>
      </c>
      <c r="L86" s="334">
        <v>0</v>
      </c>
      <c r="M86" s="334">
        <v>11</v>
      </c>
      <c r="N86" s="334" t="e">
        <v>#REF!</v>
      </c>
      <c r="O86" s="334" t="e">
        <v>#REF!</v>
      </c>
      <c r="P86" s="466">
        <v>5</v>
      </c>
      <c r="Q86" s="467" t="e">
        <v>#REF!</v>
      </c>
      <c r="R86" s="468" t="e">
        <v>#REF!</v>
      </c>
    </row>
    <row r="87" spans="1:52" x14ac:dyDescent="0.2">
      <c r="A87" s="331">
        <v>3</v>
      </c>
      <c r="B87" s="332" t="s">
        <v>5</v>
      </c>
      <c r="C87" s="333">
        <v>73</v>
      </c>
      <c r="D87" s="334">
        <v>36</v>
      </c>
      <c r="E87" s="334" t="e">
        <v>#REF!</v>
      </c>
      <c r="F87" s="334">
        <v>22</v>
      </c>
      <c r="G87" s="334" t="e">
        <v>#REF!</v>
      </c>
      <c r="H87" s="334" t="e">
        <v>#REF!</v>
      </c>
      <c r="I87" s="334">
        <v>4</v>
      </c>
      <c r="J87" s="334" t="e">
        <v>#REF!</v>
      </c>
      <c r="K87" s="334" t="e">
        <v>#REF!</v>
      </c>
      <c r="L87" s="334">
        <v>0</v>
      </c>
      <c r="M87" s="334">
        <v>6</v>
      </c>
      <c r="N87" s="334" t="e">
        <v>#REF!</v>
      </c>
      <c r="O87" s="334" t="e">
        <v>#REF!</v>
      </c>
      <c r="P87" s="466">
        <v>5</v>
      </c>
      <c r="Q87" s="467" t="e">
        <v>#REF!</v>
      </c>
      <c r="R87" s="468" t="e">
        <v>#REF!</v>
      </c>
    </row>
    <row r="88" spans="1:52" x14ac:dyDescent="0.2">
      <c r="A88" s="331">
        <v>4</v>
      </c>
      <c r="B88" s="332" t="s">
        <v>6</v>
      </c>
      <c r="C88" s="333">
        <v>40</v>
      </c>
      <c r="D88" s="334">
        <v>14</v>
      </c>
      <c r="E88" s="334" t="e">
        <v>#REF!</v>
      </c>
      <c r="F88" s="334">
        <v>12</v>
      </c>
      <c r="G88" s="334" t="e">
        <v>#REF!</v>
      </c>
      <c r="H88" s="334" t="e">
        <v>#REF!</v>
      </c>
      <c r="I88" s="334">
        <v>3</v>
      </c>
      <c r="J88" s="334" t="e">
        <v>#REF!</v>
      </c>
      <c r="K88" s="334" t="e">
        <v>#REF!</v>
      </c>
      <c r="L88" s="334">
        <v>1</v>
      </c>
      <c r="M88" s="334">
        <v>6</v>
      </c>
      <c r="N88" s="334" t="e">
        <v>#REF!</v>
      </c>
      <c r="O88" s="334" t="e">
        <v>#REF!</v>
      </c>
      <c r="P88" s="466">
        <v>4</v>
      </c>
      <c r="Q88" s="467" t="e">
        <v>#REF!</v>
      </c>
      <c r="R88" s="468" t="e">
        <v>#REF!</v>
      </c>
    </row>
    <row r="89" spans="1:52" x14ac:dyDescent="0.2">
      <c r="A89" s="331">
        <v>5</v>
      </c>
      <c r="B89" s="332" t="s">
        <v>7</v>
      </c>
      <c r="C89" s="333">
        <v>59</v>
      </c>
      <c r="D89" s="334">
        <v>39</v>
      </c>
      <c r="E89" s="334" t="e">
        <v>#REF!</v>
      </c>
      <c r="F89" s="334">
        <v>14</v>
      </c>
      <c r="G89" s="334" t="e">
        <v>#REF!</v>
      </c>
      <c r="H89" s="334" t="e">
        <v>#REF!</v>
      </c>
      <c r="I89" s="334">
        <v>0</v>
      </c>
      <c r="J89" s="334" t="e">
        <v>#REF!</v>
      </c>
      <c r="K89" s="334" t="e">
        <v>#REF!</v>
      </c>
      <c r="L89" s="334">
        <v>0</v>
      </c>
      <c r="M89" s="334">
        <v>6</v>
      </c>
      <c r="N89" s="334" t="e">
        <v>#REF!</v>
      </c>
      <c r="O89" s="334" t="e">
        <v>#REF!</v>
      </c>
      <c r="P89" s="466">
        <v>0</v>
      </c>
      <c r="Q89" s="467" t="e">
        <v>#REF!</v>
      </c>
      <c r="R89" s="468" t="e">
        <v>#REF!</v>
      </c>
    </row>
    <row r="90" spans="1:52" ht="20.25" customHeight="1" x14ac:dyDescent="0.2">
      <c r="A90" s="331">
        <v>6</v>
      </c>
      <c r="B90" s="332" t="s">
        <v>8</v>
      </c>
      <c r="C90" s="333">
        <v>24</v>
      </c>
      <c r="D90" s="334">
        <v>20</v>
      </c>
      <c r="E90" s="334" t="e">
        <v>#REF!</v>
      </c>
      <c r="F90" s="334">
        <v>3</v>
      </c>
      <c r="G90" s="334" t="e">
        <v>#REF!</v>
      </c>
      <c r="H90" s="334" t="e">
        <v>#REF!</v>
      </c>
      <c r="I90" s="334">
        <v>0</v>
      </c>
      <c r="J90" s="334" t="e">
        <v>#REF!</v>
      </c>
      <c r="K90" s="334" t="e">
        <v>#REF!</v>
      </c>
      <c r="L90" s="334">
        <v>0</v>
      </c>
      <c r="M90" s="334">
        <v>1</v>
      </c>
      <c r="N90" s="334" t="e">
        <v>#REF!</v>
      </c>
      <c r="O90" s="334" t="e">
        <v>#REF!</v>
      </c>
      <c r="P90" s="466">
        <v>0</v>
      </c>
      <c r="Q90" s="467" t="e">
        <v>#REF!</v>
      </c>
      <c r="R90" s="468" t="e">
        <v>#REF!</v>
      </c>
    </row>
    <row r="91" spans="1:52" x14ac:dyDescent="0.2">
      <c r="A91" s="331">
        <v>7</v>
      </c>
      <c r="B91" s="332" t="s">
        <v>9</v>
      </c>
      <c r="C91" s="333">
        <v>42</v>
      </c>
      <c r="D91" s="334">
        <v>27</v>
      </c>
      <c r="E91" s="334" t="e">
        <v>#REF!</v>
      </c>
      <c r="F91" s="334">
        <v>4</v>
      </c>
      <c r="G91" s="334" t="e">
        <v>#REF!</v>
      </c>
      <c r="H91" s="334" t="e">
        <v>#REF!</v>
      </c>
      <c r="I91" s="334">
        <v>0</v>
      </c>
      <c r="J91" s="334" t="e">
        <v>#REF!</v>
      </c>
      <c r="K91" s="334" t="e">
        <v>#REF!</v>
      </c>
      <c r="L91" s="334">
        <v>0</v>
      </c>
      <c r="M91" s="334">
        <v>10</v>
      </c>
      <c r="N91" s="334" t="e">
        <v>#REF!</v>
      </c>
      <c r="O91" s="334" t="e">
        <v>#REF!</v>
      </c>
      <c r="P91" s="466">
        <v>2</v>
      </c>
      <c r="Q91" s="467" t="e">
        <v>#REF!</v>
      </c>
      <c r="R91" s="468" t="e">
        <v>#REF!</v>
      </c>
    </row>
    <row r="92" spans="1:52" x14ac:dyDescent="0.2">
      <c r="A92" s="331">
        <v>8</v>
      </c>
      <c r="B92" s="332" t="s">
        <v>10</v>
      </c>
      <c r="C92" s="333">
        <v>36</v>
      </c>
      <c r="D92" s="334">
        <v>25</v>
      </c>
      <c r="E92" s="334" t="e">
        <v>#REF!</v>
      </c>
      <c r="F92" s="334">
        <v>4</v>
      </c>
      <c r="G92" s="334" t="e">
        <v>#REF!</v>
      </c>
      <c r="H92" s="334" t="e">
        <v>#REF!</v>
      </c>
      <c r="I92" s="334">
        <v>0</v>
      </c>
      <c r="J92" s="334" t="e">
        <v>#REF!</v>
      </c>
      <c r="K92" s="334" t="e">
        <v>#REF!</v>
      </c>
      <c r="L92" s="334">
        <v>1</v>
      </c>
      <c r="M92" s="334">
        <v>6</v>
      </c>
      <c r="N92" s="334" t="e">
        <v>#REF!</v>
      </c>
      <c r="O92" s="334" t="e">
        <v>#REF!</v>
      </c>
      <c r="P92" s="466">
        <v>0</v>
      </c>
      <c r="Q92" s="467" t="e">
        <v>#REF!</v>
      </c>
      <c r="R92" s="468" t="e">
        <v>#REF!</v>
      </c>
    </row>
    <row r="93" spans="1:52" x14ac:dyDescent="0.2">
      <c r="A93" s="331">
        <v>9</v>
      </c>
      <c r="B93" s="332" t="s">
        <v>11</v>
      </c>
      <c r="C93" s="333">
        <v>71</v>
      </c>
      <c r="D93" s="334">
        <v>51</v>
      </c>
      <c r="E93" s="334" t="e">
        <v>#REF!</v>
      </c>
      <c r="F93" s="334">
        <v>18</v>
      </c>
      <c r="G93" s="334" t="e">
        <v>#REF!</v>
      </c>
      <c r="H93" s="334" t="e">
        <v>#REF!</v>
      </c>
      <c r="I93" s="334">
        <v>0</v>
      </c>
      <c r="J93" s="334" t="e">
        <v>#REF!</v>
      </c>
      <c r="K93" s="334" t="e">
        <v>#REF!</v>
      </c>
      <c r="L93" s="334">
        <v>0</v>
      </c>
      <c r="M93" s="334">
        <v>0</v>
      </c>
      <c r="N93" s="334" t="e">
        <v>#REF!</v>
      </c>
      <c r="O93" s="334" t="e">
        <v>#REF!</v>
      </c>
      <c r="P93" s="466">
        <v>2</v>
      </c>
      <c r="Q93" s="467" t="e">
        <v>#REF!</v>
      </c>
      <c r="R93" s="468" t="e">
        <v>#REF!</v>
      </c>
    </row>
    <row r="94" spans="1:52" x14ac:dyDescent="0.2">
      <c r="A94" s="331">
        <v>10</v>
      </c>
      <c r="B94" s="332" t="s">
        <v>12</v>
      </c>
      <c r="C94" s="333">
        <v>103</v>
      </c>
      <c r="D94" s="334">
        <v>64</v>
      </c>
      <c r="E94" s="334" t="e">
        <v>#REF!</v>
      </c>
      <c r="F94" s="334">
        <v>30</v>
      </c>
      <c r="G94" s="334" t="e">
        <v>#REF!</v>
      </c>
      <c r="H94" s="334" t="e">
        <v>#REF!</v>
      </c>
      <c r="I94" s="334">
        <v>1</v>
      </c>
      <c r="J94" s="334" t="e">
        <v>#REF!</v>
      </c>
      <c r="K94" s="334" t="e">
        <v>#REF!</v>
      </c>
      <c r="L94" s="334">
        <v>2</v>
      </c>
      <c r="M94" s="334">
        <v>5</v>
      </c>
      <c r="N94" s="334" t="e">
        <v>#REF!</v>
      </c>
      <c r="O94" s="334" t="e">
        <v>#REF!</v>
      </c>
      <c r="P94" s="466">
        <v>1</v>
      </c>
      <c r="Q94" s="467" t="e">
        <v>#REF!</v>
      </c>
      <c r="R94" s="468" t="e">
        <v>#REF!</v>
      </c>
    </row>
    <row r="95" spans="1:52" ht="20.25" customHeight="1" x14ac:dyDescent="0.2">
      <c r="A95" s="331">
        <v>11</v>
      </c>
      <c r="B95" s="332" t="s">
        <v>13</v>
      </c>
      <c r="C95" s="333">
        <v>87</v>
      </c>
      <c r="D95" s="334">
        <v>52</v>
      </c>
      <c r="E95" s="334" t="e">
        <v>#REF!</v>
      </c>
      <c r="F95" s="334">
        <v>21</v>
      </c>
      <c r="G95" s="334" t="e">
        <v>#REF!</v>
      </c>
      <c r="H95" s="334" t="e">
        <v>#REF!</v>
      </c>
      <c r="I95" s="334">
        <v>1</v>
      </c>
      <c r="J95" s="334" t="e">
        <v>#REF!</v>
      </c>
      <c r="K95" s="334" t="e">
        <v>#REF!</v>
      </c>
      <c r="L95" s="334">
        <v>0</v>
      </c>
      <c r="M95" s="334">
        <v>11</v>
      </c>
      <c r="N95" s="334" t="e">
        <v>#REF!</v>
      </c>
      <c r="O95" s="334" t="e">
        <v>#REF!</v>
      </c>
      <c r="P95" s="466">
        <v>2</v>
      </c>
      <c r="Q95" s="467" t="e">
        <v>#REF!</v>
      </c>
      <c r="R95" s="468" t="e">
        <v>#REF!</v>
      </c>
    </row>
    <row r="96" spans="1:52" x14ac:dyDescent="0.2">
      <c r="A96" s="331">
        <v>12</v>
      </c>
      <c r="B96" s="332" t="s">
        <v>14</v>
      </c>
      <c r="C96" s="333">
        <v>93</v>
      </c>
      <c r="D96" s="334">
        <v>49</v>
      </c>
      <c r="E96" s="334" t="e">
        <v>#REF!</v>
      </c>
      <c r="F96" s="334">
        <v>23</v>
      </c>
      <c r="G96" s="334" t="e">
        <v>#REF!</v>
      </c>
      <c r="H96" s="334" t="e">
        <v>#REF!</v>
      </c>
      <c r="I96" s="334">
        <v>5</v>
      </c>
      <c r="J96" s="334" t="e">
        <v>#REF!</v>
      </c>
      <c r="K96" s="334" t="e">
        <v>#REF!</v>
      </c>
      <c r="L96" s="334">
        <v>3</v>
      </c>
      <c r="M96" s="334">
        <v>12</v>
      </c>
      <c r="N96" s="334" t="e">
        <v>#REF!</v>
      </c>
      <c r="O96" s="334" t="e">
        <v>#REF!</v>
      </c>
      <c r="P96" s="466">
        <v>1</v>
      </c>
      <c r="Q96" s="467" t="e">
        <v>#REF!</v>
      </c>
      <c r="R96" s="468" t="e">
        <v>#REF!</v>
      </c>
    </row>
    <row r="97" spans="1:52" x14ac:dyDescent="0.2">
      <c r="A97" s="331">
        <v>13</v>
      </c>
      <c r="B97" s="332" t="s">
        <v>15</v>
      </c>
      <c r="C97" s="333">
        <v>87</v>
      </c>
      <c r="D97" s="334">
        <v>49</v>
      </c>
      <c r="E97" s="334" t="e">
        <v>#REF!</v>
      </c>
      <c r="F97" s="334">
        <v>16</v>
      </c>
      <c r="G97" s="334" t="e">
        <v>#REF!</v>
      </c>
      <c r="H97" s="334" t="e">
        <v>#REF!</v>
      </c>
      <c r="I97" s="334">
        <v>6</v>
      </c>
      <c r="J97" s="334" t="e">
        <v>#REF!</v>
      </c>
      <c r="K97" s="334" t="e">
        <v>#REF!</v>
      </c>
      <c r="L97" s="334">
        <v>1</v>
      </c>
      <c r="M97" s="334">
        <v>11</v>
      </c>
      <c r="N97" s="334" t="e">
        <v>#REF!</v>
      </c>
      <c r="O97" s="334" t="e">
        <v>#REF!</v>
      </c>
      <c r="P97" s="466">
        <v>4</v>
      </c>
      <c r="Q97" s="467" t="e">
        <v>#REF!</v>
      </c>
      <c r="R97" s="468" t="e">
        <v>#REF!</v>
      </c>
    </row>
    <row r="98" spans="1:52" x14ac:dyDescent="0.2">
      <c r="A98" s="331">
        <v>14</v>
      </c>
      <c r="B98" s="332" t="s">
        <v>16</v>
      </c>
      <c r="C98" s="333">
        <v>43</v>
      </c>
      <c r="D98" s="334">
        <v>19</v>
      </c>
      <c r="E98" s="334" t="e">
        <v>#REF!</v>
      </c>
      <c r="F98" s="334">
        <v>14</v>
      </c>
      <c r="G98" s="334" t="e">
        <v>#REF!</v>
      </c>
      <c r="H98" s="334" t="e">
        <v>#REF!</v>
      </c>
      <c r="I98" s="334">
        <v>8</v>
      </c>
      <c r="J98" s="334" t="e">
        <v>#REF!</v>
      </c>
      <c r="K98" s="334" t="e">
        <v>#REF!</v>
      </c>
      <c r="L98" s="334">
        <v>0</v>
      </c>
      <c r="M98" s="334">
        <v>1</v>
      </c>
      <c r="N98" s="334" t="e">
        <v>#REF!</v>
      </c>
      <c r="O98" s="334" t="e">
        <v>#REF!</v>
      </c>
      <c r="P98" s="466">
        <v>1</v>
      </c>
      <c r="Q98" s="467" t="e">
        <v>#REF!</v>
      </c>
      <c r="R98" s="468" t="e">
        <v>#REF!</v>
      </c>
      <c r="AD98" s="446" t="s">
        <v>85</v>
      </c>
    </row>
    <row r="99" spans="1:52" ht="29.25" thickBot="1" x14ac:dyDescent="0.25">
      <c r="A99" s="337">
        <v>15</v>
      </c>
      <c r="B99" s="338" t="s">
        <v>17</v>
      </c>
      <c r="C99" s="339">
        <v>134</v>
      </c>
      <c r="D99" s="340">
        <v>81</v>
      </c>
      <c r="E99" s="340" t="e">
        <v>#REF!</v>
      </c>
      <c r="F99" s="340">
        <v>28</v>
      </c>
      <c r="G99" s="340" t="e">
        <v>#REF!</v>
      </c>
      <c r="H99" s="340" t="e">
        <v>#REF!</v>
      </c>
      <c r="I99" s="340">
        <v>10</v>
      </c>
      <c r="J99" s="340" t="e">
        <v>#REF!</v>
      </c>
      <c r="K99" s="340" t="e">
        <v>#REF!</v>
      </c>
      <c r="L99" s="340">
        <v>0</v>
      </c>
      <c r="M99" s="340">
        <v>14</v>
      </c>
      <c r="N99" s="340" t="e">
        <v>#REF!</v>
      </c>
      <c r="O99" s="340" t="e">
        <v>#REF!</v>
      </c>
      <c r="P99" s="475">
        <v>1</v>
      </c>
      <c r="Q99" s="492" t="e">
        <v>#REF!</v>
      </c>
      <c r="R99" s="493" t="e">
        <v>#REF!</v>
      </c>
    </row>
    <row r="100" spans="1:52" s="350" customFormat="1" ht="25.5" customHeight="1" thickBot="1" x14ac:dyDescent="0.3">
      <c r="A100" s="357"/>
      <c r="B100" s="482" t="s">
        <v>175</v>
      </c>
      <c r="C100" s="483">
        <f>SUM(C85:C99)</f>
        <v>1102</v>
      </c>
      <c r="D100" s="483">
        <f t="shared" ref="D100" si="32">SUM(D85:D99)</f>
        <v>643</v>
      </c>
      <c r="E100" s="483" t="e">
        <f t="shared" ref="E100" si="33">SUM(E85:E99)</f>
        <v>#REF!</v>
      </c>
      <c r="F100" s="483">
        <f t="shared" ref="F100" si="34">SUM(F85:F99)</f>
        <v>270</v>
      </c>
      <c r="G100" s="483" t="e">
        <f t="shared" ref="G100" si="35">SUM(G85:G99)</f>
        <v>#REF!</v>
      </c>
      <c r="H100" s="483" t="e">
        <f t="shared" ref="H100" si="36">SUM(H85:H99)</f>
        <v>#REF!</v>
      </c>
      <c r="I100" s="483">
        <f t="shared" ref="I100" si="37">SUM(I85:I99)</f>
        <v>43</v>
      </c>
      <c r="J100" s="483" t="e">
        <f t="shared" ref="J100" si="38">SUM(J85:J99)</f>
        <v>#REF!</v>
      </c>
      <c r="K100" s="483" t="e">
        <f t="shared" ref="K100" si="39">SUM(K85:K99)</f>
        <v>#REF!</v>
      </c>
      <c r="L100" s="483">
        <f t="shared" ref="L100" si="40">SUM(L85:L99)</f>
        <v>9</v>
      </c>
      <c r="M100" s="483">
        <f t="shared" ref="M100" si="41">SUM(M85:M99)</f>
        <v>109</v>
      </c>
      <c r="N100" s="483" t="e">
        <f t="shared" ref="N100" si="42">SUM(N85:N99)</f>
        <v>#REF!</v>
      </c>
      <c r="O100" s="483" t="e">
        <f t="shared" ref="O100" si="43">SUM(O85:O99)</f>
        <v>#REF!</v>
      </c>
      <c r="P100" s="483">
        <f t="shared" ref="P100" si="44">SUM(P85:P99)</f>
        <v>29</v>
      </c>
      <c r="Q100" s="497" t="e">
        <v>#REF!</v>
      </c>
      <c r="R100" s="498" t="s">
        <v>155</v>
      </c>
      <c r="S100" s="484"/>
      <c r="T100" s="484"/>
      <c r="U100" s="484"/>
      <c r="W100" s="447"/>
      <c r="X100" s="446"/>
      <c r="Y100" s="446"/>
      <c r="Z100" s="446"/>
      <c r="AA100" s="446"/>
      <c r="AB100" s="446"/>
      <c r="AC100" s="446"/>
      <c r="AD100" s="446"/>
      <c r="AE100" s="446"/>
      <c r="AF100" s="446"/>
      <c r="AG100" s="446"/>
      <c r="AH100" s="446"/>
      <c r="AI100" s="446"/>
      <c r="AJ100" s="446"/>
      <c r="AK100" s="446"/>
      <c r="AL100" s="446"/>
      <c r="AM100" s="446"/>
      <c r="AN100" s="446"/>
      <c r="AO100" s="446"/>
      <c r="AP100" s="446"/>
      <c r="AQ100" s="446"/>
      <c r="AR100" s="446"/>
      <c r="AS100" s="446"/>
      <c r="AT100" s="446"/>
      <c r="AU100" s="446"/>
      <c r="AV100" s="446"/>
      <c r="AW100" s="446"/>
      <c r="AX100" s="446"/>
      <c r="AY100" s="446"/>
      <c r="AZ100" s="446"/>
    </row>
    <row r="101" spans="1:52" ht="25.5" customHeight="1" thickBot="1" x14ac:dyDescent="0.25">
      <c r="A101" s="486"/>
      <c r="B101" s="487" t="s">
        <v>87</v>
      </c>
      <c r="C101" s="488">
        <v>1124</v>
      </c>
      <c r="D101" s="488">
        <v>646</v>
      </c>
      <c r="E101" s="488" t="e">
        <v>#REF!</v>
      </c>
      <c r="F101" s="488">
        <v>277</v>
      </c>
      <c r="G101" s="488" t="e">
        <v>#REF!</v>
      </c>
      <c r="H101" s="488" t="e">
        <v>#REF!</v>
      </c>
      <c r="I101" s="488">
        <v>39</v>
      </c>
      <c r="J101" s="488" t="e">
        <v>#REF!</v>
      </c>
      <c r="K101" s="488" t="e">
        <v>#REF!</v>
      </c>
      <c r="L101" s="488">
        <v>2</v>
      </c>
      <c r="M101" s="488">
        <v>123</v>
      </c>
      <c r="N101" s="488" t="e">
        <v>#REF!</v>
      </c>
      <c r="O101" s="488" t="e">
        <v>#REF!</v>
      </c>
      <c r="P101" s="502">
        <v>30</v>
      </c>
      <c r="Q101" s="495" t="e">
        <v>#REF!</v>
      </c>
      <c r="R101" s="496" t="s">
        <v>155</v>
      </c>
    </row>
    <row r="104" spans="1:52" s="452" customFormat="1" ht="31.5" customHeight="1" thickBot="1" x14ac:dyDescent="0.3">
      <c r="A104" s="593" t="s">
        <v>207</v>
      </c>
      <c r="B104" s="593"/>
      <c r="C104" s="593"/>
      <c r="D104" s="593"/>
      <c r="E104" s="593"/>
      <c r="F104" s="593"/>
      <c r="G104" s="593"/>
      <c r="H104" s="593"/>
      <c r="I104" s="593"/>
      <c r="J104" s="593"/>
      <c r="K104" s="593"/>
      <c r="L104" s="593"/>
      <c r="M104" s="593"/>
      <c r="N104" s="593"/>
      <c r="O104" s="593"/>
      <c r="P104" s="593"/>
      <c r="W104" s="447"/>
      <c r="X104" s="446"/>
      <c r="Y104" s="446"/>
      <c r="Z104" s="446"/>
      <c r="AA104" s="446"/>
      <c r="AB104" s="446"/>
      <c r="AC104" s="446"/>
      <c r="AD104" s="446"/>
      <c r="AE104" s="446"/>
      <c r="AF104" s="446"/>
      <c r="AG104" s="446"/>
      <c r="AH104" s="446"/>
      <c r="AI104" s="446"/>
      <c r="AJ104" s="446"/>
      <c r="AK104" s="446"/>
      <c r="AL104" s="446"/>
      <c r="AM104" s="446"/>
      <c r="AN104" s="446"/>
      <c r="AO104" s="446"/>
      <c r="AP104" s="446"/>
      <c r="AQ104" s="446"/>
      <c r="AR104" s="446"/>
      <c r="AS104" s="446"/>
      <c r="AT104" s="446"/>
      <c r="AU104" s="446"/>
      <c r="AV104" s="446"/>
      <c r="AW104" s="446"/>
      <c r="AX104" s="446"/>
      <c r="AY104" s="446"/>
      <c r="AZ104" s="446"/>
    </row>
    <row r="105" spans="1:52" s="452" customFormat="1" ht="88.5" customHeight="1" thickBot="1" x14ac:dyDescent="0.3">
      <c r="A105" s="321" t="s">
        <v>1</v>
      </c>
      <c r="B105" s="322" t="s">
        <v>2</v>
      </c>
      <c r="C105" s="453" t="str">
        <f>$C$20</f>
        <v>Barn med tiltak i barne-vernet i alt</v>
      </c>
      <c r="D105" s="323" t="str">
        <f>$D$20</f>
        <v>Av disse med tiltak som ikke er plasserings-tiltak</v>
      </c>
      <c r="E105" s="458" t="s">
        <v>145</v>
      </c>
      <c r="F105" s="455" t="str">
        <f>$F$20</f>
        <v>Antall barn i foster-hjem</v>
      </c>
      <c r="G105" s="456" t="s">
        <v>145</v>
      </c>
      <c r="H105" s="458" t="s">
        <v>147</v>
      </c>
      <c r="I105" s="455" t="str">
        <f>$I$20</f>
        <v>Antall barn i familie-hjem</v>
      </c>
      <c r="J105" s="456" t="s">
        <v>145</v>
      </c>
      <c r="K105" s="324" t="s">
        <v>148</v>
      </c>
      <c r="L105" s="457" t="str">
        <f>$L$20</f>
        <v>Antall barn i beredskaps-hjem</v>
      </c>
      <c r="M105" s="323" t="str">
        <f>$M$20</f>
        <v>Antall barn i inst-itusjon</v>
      </c>
      <c r="N105" s="454" t="s">
        <v>145</v>
      </c>
      <c r="O105" s="324" t="s">
        <v>150</v>
      </c>
      <c r="P105" s="323" t="str">
        <f>$P$20</f>
        <v>Antall barn i hybel o.a.</v>
      </c>
      <c r="Q105" s="454" t="s">
        <v>145</v>
      </c>
      <c r="R105" s="324" t="s">
        <v>152</v>
      </c>
      <c r="W105" s="447"/>
      <c r="X105" s="446"/>
      <c r="Y105" s="446"/>
      <c r="Z105" s="446"/>
      <c r="AA105" s="446"/>
      <c r="AB105" s="446"/>
      <c r="AC105" s="446"/>
      <c r="AD105" s="446"/>
      <c r="AE105" s="446"/>
      <c r="AF105" s="446"/>
      <c r="AG105" s="446"/>
      <c r="AH105" s="446"/>
      <c r="AI105" s="446"/>
      <c r="AJ105" s="446"/>
      <c r="AK105" s="446"/>
      <c r="AL105" s="446"/>
      <c r="AM105" s="446"/>
      <c r="AN105" s="446"/>
      <c r="AO105" s="446"/>
      <c r="AP105" s="446"/>
      <c r="AQ105" s="446"/>
      <c r="AR105" s="446"/>
      <c r="AS105" s="446"/>
      <c r="AT105" s="446"/>
      <c r="AU105" s="446"/>
      <c r="AV105" s="446"/>
      <c r="AW105" s="446"/>
      <c r="AX105" s="446"/>
      <c r="AY105" s="446"/>
      <c r="AZ105" s="446"/>
    </row>
    <row r="106" spans="1:52" ht="15" customHeight="1" x14ac:dyDescent="0.2">
      <c r="A106" s="325">
        <v>1</v>
      </c>
      <c r="B106" s="326" t="s">
        <v>3</v>
      </c>
      <c r="C106" s="327">
        <v>63</v>
      </c>
      <c r="D106" s="328">
        <v>30</v>
      </c>
      <c r="E106" s="328" t="e">
        <v>#REF!</v>
      </c>
      <c r="F106" s="328">
        <v>22</v>
      </c>
      <c r="G106" s="328" t="e">
        <v>#REF!</v>
      </c>
      <c r="H106" s="328" t="e">
        <v>#REF!</v>
      </c>
      <c r="I106" s="328">
        <v>0</v>
      </c>
      <c r="J106" s="328" t="e">
        <v>#REF!</v>
      </c>
      <c r="K106" s="328" t="e">
        <v>#REF!</v>
      </c>
      <c r="L106" s="328">
        <v>0</v>
      </c>
      <c r="M106" s="328">
        <v>0</v>
      </c>
      <c r="N106" s="328" t="e">
        <v>#REF!</v>
      </c>
      <c r="O106" s="328" t="e">
        <v>#REF!</v>
      </c>
      <c r="P106" s="459">
        <v>11</v>
      </c>
      <c r="Q106" s="490" t="e">
        <v>#REF!</v>
      </c>
      <c r="R106" s="491" t="e">
        <v>#REF!</v>
      </c>
    </row>
    <row r="107" spans="1:52" ht="12.75" customHeight="1" x14ac:dyDescent="0.2">
      <c r="A107" s="331">
        <v>2</v>
      </c>
      <c r="B107" s="332" t="s">
        <v>4</v>
      </c>
      <c r="C107" s="333">
        <v>41</v>
      </c>
      <c r="D107" s="334">
        <v>13</v>
      </c>
      <c r="E107" s="334" t="e">
        <v>#REF!</v>
      </c>
      <c r="F107" s="334">
        <v>18</v>
      </c>
      <c r="G107" s="334" t="e">
        <v>#REF!</v>
      </c>
      <c r="H107" s="334" t="e">
        <v>#REF!</v>
      </c>
      <c r="I107" s="334">
        <v>0</v>
      </c>
      <c r="J107" s="334" t="e">
        <v>#REF!</v>
      </c>
      <c r="K107" s="334" t="e">
        <v>#REF!</v>
      </c>
      <c r="L107" s="334">
        <v>0</v>
      </c>
      <c r="M107" s="334">
        <v>1</v>
      </c>
      <c r="N107" s="334" t="e">
        <v>#REF!</v>
      </c>
      <c r="O107" s="334" t="e">
        <v>#REF!</v>
      </c>
      <c r="P107" s="466">
        <v>9</v>
      </c>
      <c r="Q107" s="467" t="e">
        <v>#REF!</v>
      </c>
      <c r="R107" s="468" t="e">
        <v>#REF!</v>
      </c>
    </row>
    <row r="108" spans="1:52" x14ac:dyDescent="0.2">
      <c r="A108" s="331">
        <v>3</v>
      </c>
      <c r="B108" s="332" t="s">
        <v>5</v>
      </c>
      <c r="C108" s="333">
        <v>44</v>
      </c>
      <c r="D108" s="334">
        <v>11</v>
      </c>
      <c r="E108" s="334" t="e">
        <v>#REF!</v>
      </c>
      <c r="F108" s="334">
        <v>10</v>
      </c>
      <c r="G108" s="334" t="e">
        <v>#REF!</v>
      </c>
      <c r="H108" s="334" t="e">
        <v>#REF!</v>
      </c>
      <c r="I108" s="334">
        <v>0</v>
      </c>
      <c r="J108" s="334" t="e">
        <v>#REF!</v>
      </c>
      <c r="K108" s="334" t="e">
        <v>#REF!</v>
      </c>
      <c r="L108" s="334">
        <v>0</v>
      </c>
      <c r="M108" s="334">
        <v>1</v>
      </c>
      <c r="N108" s="334" t="e">
        <v>#REF!</v>
      </c>
      <c r="O108" s="334" t="e">
        <v>#REF!</v>
      </c>
      <c r="P108" s="466">
        <v>22</v>
      </c>
      <c r="Q108" s="467" t="e">
        <v>#REF!</v>
      </c>
      <c r="R108" s="468" t="e">
        <v>#REF!</v>
      </c>
    </row>
    <row r="109" spans="1:52" x14ac:dyDescent="0.2">
      <c r="A109" s="331">
        <v>4</v>
      </c>
      <c r="B109" s="332" t="s">
        <v>6</v>
      </c>
      <c r="C109" s="333">
        <v>13</v>
      </c>
      <c r="D109" s="334">
        <v>3</v>
      </c>
      <c r="E109" s="334" t="e">
        <v>#REF!</v>
      </c>
      <c r="F109" s="334">
        <v>1</v>
      </c>
      <c r="G109" s="334" t="e">
        <v>#REF!</v>
      </c>
      <c r="H109" s="334" t="e">
        <v>#REF!</v>
      </c>
      <c r="I109" s="334">
        <v>0</v>
      </c>
      <c r="J109" s="334" t="e">
        <v>#REF!</v>
      </c>
      <c r="K109" s="334" t="e">
        <v>#REF!</v>
      </c>
      <c r="L109" s="334">
        <v>0</v>
      </c>
      <c r="M109" s="334">
        <v>1</v>
      </c>
      <c r="N109" s="334" t="e">
        <v>#REF!</v>
      </c>
      <c r="O109" s="334" t="e">
        <v>#REF!</v>
      </c>
      <c r="P109" s="466">
        <v>8</v>
      </c>
      <c r="Q109" s="467" t="e">
        <v>#REF!</v>
      </c>
      <c r="R109" s="468" t="e">
        <v>#REF!</v>
      </c>
    </row>
    <row r="110" spans="1:52" x14ac:dyDescent="0.2">
      <c r="A110" s="331">
        <v>5</v>
      </c>
      <c r="B110" s="332" t="s">
        <v>7</v>
      </c>
      <c r="C110" s="333">
        <v>14</v>
      </c>
      <c r="D110" s="334">
        <v>6</v>
      </c>
      <c r="E110" s="334" t="e">
        <v>#REF!</v>
      </c>
      <c r="F110" s="334">
        <v>2</v>
      </c>
      <c r="G110" s="334" t="e">
        <v>#REF!</v>
      </c>
      <c r="H110" s="334" t="e">
        <v>#REF!</v>
      </c>
      <c r="I110" s="334">
        <v>0</v>
      </c>
      <c r="J110" s="334" t="e">
        <v>#REF!</v>
      </c>
      <c r="K110" s="334" t="e">
        <v>#REF!</v>
      </c>
      <c r="L110" s="334">
        <v>0</v>
      </c>
      <c r="M110" s="334">
        <v>1</v>
      </c>
      <c r="N110" s="334" t="e">
        <v>#REF!</v>
      </c>
      <c r="O110" s="334" t="e">
        <v>#REF!</v>
      </c>
      <c r="P110" s="466">
        <v>5</v>
      </c>
      <c r="Q110" s="467" t="e">
        <v>#REF!</v>
      </c>
      <c r="R110" s="468" t="e">
        <v>#REF!</v>
      </c>
    </row>
    <row r="111" spans="1:52" ht="20.25" customHeight="1" x14ac:dyDescent="0.2">
      <c r="A111" s="331">
        <v>6</v>
      </c>
      <c r="B111" s="332" t="s">
        <v>8</v>
      </c>
      <c r="C111" s="333">
        <v>13</v>
      </c>
      <c r="D111" s="334">
        <v>10</v>
      </c>
      <c r="E111" s="334" t="e">
        <v>#REF!</v>
      </c>
      <c r="F111" s="334">
        <v>0</v>
      </c>
      <c r="G111" s="334" t="e">
        <v>#REF!</v>
      </c>
      <c r="H111" s="334" t="e">
        <v>#REF!</v>
      </c>
      <c r="I111" s="334">
        <v>0</v>
      </c>
      <c r="J111" s="334" t="e">
        <v>#REF!</v>
      </c>
      <c r="K111" s="334" t="e">
        <v>#REF!</v>
      </c>
      <c r="L111" s="334">
        <v>0</v>
      </c>
      <c r="M111" s="334">
        <v>0</v>
      </c>
      <c r="N111" s="334" t="e">
        <v>#REF!</v>
      </c>
      <c r="O111" s="334" t="e">
        <v>#REF!</v>
      </c>
      <c r="P111" s="466">
        <v>3</v>
      </c>
      <c r="Q111" s="467" t="e">
        <v>#REF!</v>
      </c>
      <c r="R111" s="468" t="e">
        <v>#REF!</v>
      </c>
    </row>
    <row r="112" spans="1:52" x14ac:dyDescent="0.2">
      <c r="A112" s="331">
        <v>7</v>
      </c>
      <c r="B112" s="332" t="s">
        <v>9</v>
      </c>
      <c r="C112" s="333">
        <v>27</v>
      </c>
      <c r="D112" s="334">
        <v>7</v>
      </c>
      <c r="E112" s="334" t="e">
        <v>#REF!</v>
      </c>
      <c r="F112" s="334">
        <v>5</v>
      </c>
      <c r="G112" s="334" t="e">
        <v>#REF!</v>
      </c>
      <c r="H112" s="334" t="e">
        <v>#REF!</v>
      </c>
      <c r="I112" s="334">
        <v>0</v>
      </c>
      <c r="J112" s="334" t="e">
        <v>#REF!</v>
      </c>
      <c r="K112" s="334" t="e">
        <v>#REF!</v>
      </c>
      <c r="L112" s="334">
        <v>0</v>
      </c>
      <c r="M112" s="334">
        <v>2</v>
      </c>
      <c r="N112" s="334" t="e">
        <v>#REF!</v>
      </c>
      <c r="O112" s="334" t="e">
        <v>#REF!</v>
      </c>
      <c r="P112" s="466">
        <v>15</v>
      </c>
      <c r="Q112" s="467" t="e">
        <v>#REF!</v>
      </c>
      <c r="R112" s="468" t="e">
        <v>#REF!</v>
      </c>
    </row>
    <row r="113" spans="1:52" x14ac:dyDescent="0.2">
      <c r="A113" s="331">
        <v>8</v>
      </c>
      <c r="B113" s="332" t="s">
        <v>10</v>
      </c>
      <c r="C113" s="333">
        <v>11</v>
      </c>
      <c r="D113" s="334">
        <v>2</v>
      </c>
      <c r="E113" s="334" t="e">
        <v>#REF!</v>
      </c>
      <c r="F113" s="334">
        <v>3</v>
      </c>
      <c r="G113" s="334" t="e">
        <v>#REF!</v>
      </c>
      <c r="H113" s="334" t="e">
        <v>#REF!</v>
      </c>
      <c r="I113" s="334">
        <v>0</v>
      </c>
      <c r="J113" s="334" t="e">
        <v>#REF!</v>
      </c>
      <c r="K113" s="334" t="e">
        <v>#REF!</v>
      </c>
      <c r="L113" s="334">
        <v>0</v>
      </c>
      <c r="M113" s="334">
        <v>1</v>
      </c>
      <c r="N113" s="334" t="e">
        <v>#REF!</v>
      </c>
      <c r="O113" s="334" t="e">
        <v>#REF!</v>
      </c>
      <c r="P113" s="466">
        <v>5</v>
      </c>
      <c r="Q113" s="467" t="e">
        <v>#REF!</v>
      </c>
      <c r="R113" s="468" t="e">
        <v>#REF!</v>
      </c>
    </row>
    <row r="114" spans="1:52" x14ac:dyDescent="0.2">
      <c r="A114" s="331">
        <v>9</v>
      </c>
      <c r="B114" s="332" t="s">
        <v>11</v>
      </c>
      <c r="C114" s="333">
        <v>32</v>
      </c>
      <c r="D114" s="334">
        <v>5</v>
      </c>
      <c r="E114" s="334" t="e">
        <v>#REF!</v>
      </c>
      <c r="F114" s="334">
        <v>12</v>
      </c>
      <c r="G114" s="334" t="e">
        <v>#REF!</v>
      </c>
      <c r="H114" s="334" t="e">
        <v>#REF!</v>
      </c>
      <c r="I114" s="334">
        <v>0</v>
      </c>
      <c r="J114" s="334" t="e">
        <v>#REF!</v>
      </c>
      <c r="K114" s="334" t="e">
        <v>#REF!</v>
      </c>
      <c r="L114" s="334">
        <v>0</v>
      </c>
      <c r="M114" s="334">
        <v>1</v>
      </c>
      <c r="N114" s="334" t="e">
        <v>#REF!</v>
      </c>
      <c r="O114" s="334" t="e">
        <v>#REF!</v>
      </c>
      <c r="P114" s="466">
        <v>14</v>
      </c>
      <c r="Q114" s="467" t="e">
        <v>#REF!</v>
      </c>
      <c r="R114" s="468" t="e">
        <v>#REF!</v>
      </c>
    </row>
    <row r="115" spans="1:52" x14ac:dyDescent="0.2">
      <c r="A115" s="331">
        <v>10</v>
      </c>
      <c r="B115" s="332" t="s">
        <v>12</v>
      </c>
      <c r="C115" s="333">
        <v>44</v>
      </c>
      <c r="D115" s="334">
        <v>9</v>
      </c>
      <c r="E115" s="334" t="e">
        <v>#REF!</v>
      </c>
      <c r="F115" s="334">
        <v>12</v>
      </c>
      <c r="G115" s="334" t="e">
        <v>#REF!</v>
      </c>
      <c r="H115" s="334" t="e">
        <v>#REF!</v>
      </c>
      <c r="I115" s="334">
        <v>0</v>
      </c>
      <c r="J115" s="334" t="e">
        <v>#REF!</v>
      </c>
      <c r="K115" s="334" t="e">
        <v>#REF!</v>
      </c>
      <c r="L115" s="334">
        <v>0</v>
      </c>
      <c r="M115" s="334">
        <v>1</v>
      </c>
      <c r="N115" s="334" t="e">
        <v>#REF!</v>
      </c>
      <c r="O115" s="334" t="e">
        <v>#REF!</v>
      </c>
      <c r="P115" s="466">
        <v>22</v>
      </c>
      <c r="Q115" s="467" t="e">
        <v>#REF!</v>
      </c>
      <c r="R115" s="468" t="e">
        <v>#REF!</v>
      </c>
    </row>
    <row r="116" spans="1:52" ht="20.25" customHeight="1" x14ac:dyDescent="0.2">
      <c r="A116" s="331">
        <v>11</v>
      </c>
      <c r="B116" s="332" t="s">
        <v>13</v>
      </c>
      <c r="C116" s="333">
        <v>52</v>
      </c>
      <c r="D116" s="334">
        <v>9</v>
      </c>
      <c r="E116" s="334" t="e">
        <v>#REF!</v>
      </c>
      <c r="F116" s="334">
        <v>11</v>
      </c>
      <c r="G116" s="334" t="e">
        <v>#REF!</v>
      </c>
      <c r="H116" s="334" t="e">
        <v>#REF!</v>
      </c>
      <c r="I116" s="334">
        <v>1</v>
      </c>
      <c r="J116" s="334" t="e">
        <v>#REF!</v>
      </c>
      <c r="K116" s="334" t="e">
        <v>#REF!</v>
      </c>
      <c r="L116" s="334">
        <v>0</v>
      </c>
      <c r="M116" s="334">
        <v>1</v>
      </c>
      <c r="N116" s="334" t="e">
        <v>#REF!</v>
      </c>
      <c r="O116" s="334" t="e">
        <v>#REF!</v>
      </c>
      <c r="P116" s="466">
        <v>30</v>
      </c>
      <c r="Q116" s="467" t="e">
        <v>#REF!</v>
      </c>
      <c r="R116" s="468" t="e">
        <v>#REF!</v>
      </c>
    </row>
    <row r="117" spans="1:52" x14ac:dyDescent="0.2">
      <c r="A117" s="331">
        <v>12</v>
      </c>
      <c r="B117" s="332" t="s">
        <v>14</v>
      </c>
      <c r="C117" s="333">
        <v>35</v>
      </c>
      <c r="D117" s="334">
        <v>10</v>
      </c>
      <c r="E117" s="334" t="e">
        <v>#REF!</v>
      </c>
      <c r="F117" s="334">
        <v>3</v>
      </c>
      <c r="G117" s="334" t="e">
        <v>#REF!</v>
      </c>
      <c r="H117" s="334" t="e">
        <v>#REF!</v>
      </c>
      <c r="I117" s="334">
        <v>1</v>
      </c>
      <c r="J117" s="334" t="e">
        <v>#REF!</v>
      </c>
      <c r="K117" s="334" t="e">
        <v>#REF!</v>
      </c>
      <c r="L117" s="334">
        <v>0</v>
      </c>
      <c r="M117" s="334">
        <v>0</v>
      </c>
      <c r="N117" s="334" t="e">
        <v>#REF!</v>
      </c>
      <c r="O117" s="334" t="e">
        <v>#REF!</v>
      </c>
      <c r="P117" s="466">
        <v>21</v>
      </c>
      <c r="Q117" s="467" t="e">
        <v>#REF!</v>
      </c>
      <c r="R117" s="468" t="e">
        <v>#REF!</v>
      </c>
    </row>
    <row r="118" spans="1:52" x14ac:dyDescent="0.2">
      <c r="A118" s="331">
        <v>13</v>
      </c>
      <c r="B118" s="332" t="s">
        <v>15</v>
      </c>
      <c r="C118" s="333">
        <v>42</v>
      </c>
      <c r="D118" s="334">
        <v>5</v>
      </c>
      <c r="E118" s="334" t="e">
        <v>#REF!</v>
      </c>
      <c r="F118" s="334">
        <v>5</v>
      </c>
      <c r="G118" s="334" t="e">
        <v>#REF!</v>
      </c>
      <c r="H118" s="334" t="e">
        <v>#REF!</v>
      </c>
      <c r="I118" s="334">
        <v>0</v>
      </c>
      <c r="J118" s="334" t="e">
        <v>#REF!</v>
      </c>
      <c r="K118" s="334" t="e">
        <v>#REF!</v>
      </c>
      <c r="L118" s="334">
        <v>0</v>
      </c>
      <c r="M118" s="334">
        <v>3</v>
      </c>
      <c r="N118" s="334" t="e">
        <v>#REF!</v>
      </c>
      <c r="O118" s="334" t="e">
        <v>#REF!</v>
      </c>
      <c r="P118" s="466">
        <v>29</v>
      </c>
      <c r="Q118" s="467" t="e">
        <v>#REF!</v>
      </c>
      <c r="R118" s="468" t="e">
        <v>#REF!</v>
      </c>
    </row>
    <row r="119" spans="1:52" x14ac:dyDescent="0.2">
      <c r="A119" s="331">
        <v>14</v>
      </c>
      <c r="B119" s="332" t="s">
        <v>16</v>
      </c>
      <c r="C119" s="333">
        <v>14</v>
      </c>
      <c r="D119" s="334">
        <v>6</v>
      </c>
      <c r="E119" s="334" t="e">
        <v>#REF!</v>
      </c>
      <c r="F119" s="334">
        <v>4</v>
      </c>
      <c r="G119" s="334" t="e">
        <v>#REF!</v>
      </c>
      <c r="H119" s="334" t="e">
        <v>#REF!</v>
      </c>
      <c r="I119" s="334">
        <v>1</v>
      </c>
      <c r="J119" s="334" t="e">
        <v>#REF!</v>
      </c>
      <c r="K119" s="334" t="e">
        <v>#REF!</v>
      </c>
      <c r="L119" s="334">
        <v>0</v>
      </c>
      <c r="M119" s="334">
        <v>1</v>
      </c>
      <c r="N119" s="334" t="e">
        <v>#REF!</v>
      </c>
      <c r="O119" s="334" t="e">
        <v>#REF!</v>
      </c>
      <c r="P119" s="466">
        <v>2</v>
      </c>
      <c r="Q119" s="467" t="e">
        <v>#REF!</v>
      </c>
      <c r="R119" s="468" t="e">
        <v>#REF!</v>
      </c>
    </row>
    <row r="120" spans="1:52" ht="29.25" thickBot="1" x14ac:dyDescent="0.25">
      <c r="A120" s="337">
        <v>15</v>
      </c>
      <c r="B120" s="338" t="s">
        <v>17</v>
      </c>
      <c r="C120" s="339">
        <v>58</v>
      </c>
      <c r="D120" s="340">
        <v>22</v>
      </c>
      <c r="E120" s="340" t="e">
        <v>#REF!</v>
      </c>
      <c r="F120" s="340">
        <v>19</v>
      </c>
      <c r="G120" s="340" t="e">
        <v>#REF!</v>
      </c>
      <c r="H120" s="340" t="e">
        <v>#REF!</v>
      </c>
      <c r="I120" s="340">
        <v>2</v>
      </c>
      <c r="J120" s="340" t="e">
        <v>#REF!</v>
      </c>
      <c r="K120" s="340" t="e">
        <v>#REF!</v>
      </c>
      <c r="L120" s="340">
        <v>0</v>
      </c>
      <c r="M120" s="340">
        <v>1</v>
      </c>
      <c r="N120" s="340" t="e">
        <v>#REF!</v>
      </c>
      <c r="O120" s="340" t="e">
        <v>#REF!</v>
      </c>
      <c r="P120" s="475">
        <v>14</v>
      </c>
      <c r="Q120" s="492" t="e">
        <v>#REF!</v>
      </c>
      <c r="R120" s="493" t="e">
        <v>#REF!</v>
      </c>
    </row>
    <row r="121" spans="1:52" s="350" customFormat="1" ht="25.5" customHeight="1" thickBot="1" x14ac:dyDescent="0.3">
      <c r="A121" s="357"/>
      <c r="B121" s="482" t="s">
        <v>175</v>
      </c>
      <c r="C121" s="483">
        <f>SUM(C106:C120)</f>
        <v>503</v>
      </c>
      <c r="D121" s="483">
        <f t="shared" ref="D121" si="45">SUM(D106:D120)</f>
        <v>148</v>
      </c>
      <c r="E121" s="483" t="e">
        <f t="shared" ref="E121" si="46">SUM(E106:E120)</f>
        <v>#REF!</v>
      </c>
      <c r="F121" s="483">
        <f t="shared" ref="F121" si="47">SUM(F106:F120)</f>
        <v>127</v>
      </c>
      <c r="G121" s="483" t="e">
        <f t="shared" ref="G121" si="48">SUM(G106:G120)</f>
        <v>#REF!</v>
      </c>
      <c r="H121" s="483" t="e">
        <f t="shared" ref="H121" si="49">SUM(H106:H120)</f>
        <v>#REF!</v>
      </c>
      <c r="I121" s="483">
        <f t="shared" ref="I121" si="50">SUM(I106:I120)</f>
        <v>5</v>
      </c>
      <c r="J121" s="483" t="e">
        <f t="shared" ref="J121" si="51">SUM(J106:J120)</f>
        <v>#REF!</v>
      </c>
      <c r="K121" s="483" t="e">
        <f t="shared" ref="K121" si="52">SUM(K106:K120)</f>
        <v>#REF!</v>
      </c>
      <c r="L121" s="483">
        <f t="shared" ref="L121" si="53">SUM(L106:L120)</f>
        <v>0</v>
      </c>
      <c r="M121" s="483">
        <f t="shared" ref="M121" si="54">SUM(M106:M120)</f>
        <v>15</v>
      </c>
      <c r="N121" s="483" t="e">
        <f t="shared" ref="N121" si="55">SUM(N106:N120)</f>
        <v>#REF!</v>
      </c>
      <c r="O121" s="483" t="e">
        <f t="shared" ref="O121" si="56">SUM(O106:O120)</f>
        <v>#REF!</v>
      </c>
      <c r="P121" s="483">
        <f t="shared" ref="P121" si="57">SUM(P106:P120)</f>
        <v>210</v>
      </c>
      <c r="Q121" s="497" t="e">
        <v>#REF!</v>
      </c>
      <c r="R121" s="498" t="s">
        <v>155</v>
      </c>
      <c r="S121" s="484"/>
      <c r="T121" s="484"/>
      <c r="U121" s="484"/>
      <c r="W121" s="447"/>
      <c r="X121" s="446"/>
      <c r="Y121" s="446"/>
      <c r="Z121" s="446"/>
      <c r="AA121" s="446"/>
      <c r="AB121" s="446"/>
      <c r="AC121" s="446"/>
      <c r="AD121" s="446"/>
      <c r="AE121" s="446"/>
      <c r="AF121" s="446"/>
      <c r="AG121" s="446"/>
      <c r="AH121" s="446"/>
      <c r="AI121" s="446"/>
      <c r="AJ121" s="446"/>
      <c r="AK121" s="446"/>
      <c r="AL121" s="446"/>
      <c r="AM121" s="446"/>
      <c r="AN121" s="446"/>
      <c r="AO121" s="446"/>
      <c r="AP121" s="446"/>
      <c r="AQ121" s="446"/>
      <c r="AR121" s="446"/>
      <c r="AS121" s="446"/>
      <c r="AT121" s="446"/>
      <c r="AU121" s="446"/>
      <c r="AV121" s="446"/>
      <c r="AW121" s="446"/>
      <c r="AX121" s="446"/>
      <c r="AY121" s="446"/>
      <c r="AZ121" s="446"/>
    </row>
    <row r="122" spans="1:52" ht="25.5" customHeight="1" thickBot="1" x14ac:dyDescent="0.25">
      <c r="A122" s="486"/>
      <c r="B122" s="487" t="s">
        <v>87</v>
      </c>
      <c r="C122" s="488">
        <v>528</v>
      </c>
      <c r="D122" s="488">
        <v>131</v>
      </c>
      <c r="E122" s="488" t="e">
        <v>#REF!</v>
      </c>
      <c r="F122" s="488">
        <v>121</v>
      </c>
      <c r="G122" s="488" t="e">
        <v>#REF!</v>
      </c>
      <c r="H122" s="488" t="e">
        <v>#REF!</v>
      </c>
      <c r="I122" s="488">
        <v>3</v>
      </c>
      <c r="J122" s="488" t="e">
        <v>#REF!</v>
      </c>
      <c r="K122" s="488" t="e">
        <v>#REF!</v>
      </c>
      <c r="L122" s="488">
        <v>0</v>
      </c>
      <c r="M122" s="488">
        <v>34</v>
      </c>
      <c r="N122" s="488" t="e">
        <v>#REF!</v>
      </c>
      <c r="O122" s="488" t="e">
        <v>#REF!</v>
      </c>
      <c r="P122" s="488">
        <v>229</v>
      </c>
      <c r="Q122" s="495" t="e">
        <v>#REF!</v>
      </c>
      <c r="R122" s="496" t="s">
        <v>155</v>
      </c>
    </row>
  </sheetData>
  <mergeCells count="5">
    <mergeCell ref="A40:P40"/>
    <mergeCell ref="A104:P104"/>
    <mergeCell ref="A83:P83"/>
    <mergeCell ref="A61:P61"/>
    <mergeCell ref="A19:P19"/>
  </mergeCells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33"/>
  <sheetViews>
    <sheetView showGridLines="0" topLeftCell="A4" workbookViewId="0">
      <selection activeCell="R26" sqref="R26"/>
    </sheetView>
  </sheetViews>
  <sheetFormatPr baseColWidth="10" defaultRowHeight="14.25" x14ac:dyDescent="0.2"/>
  <cols>
    <col min="1" max="1" width="4.85546875" style="89" customWidth="1"/>
    <col min="2" max="2" width="22" style="194" bestFit="1" customWidth="1"/>
    <col min="3" max="4" width="12.7109375" style="194" customWidth="1"/>
    <col min="5" max="5" width="13.42578125" style="194" customWidth="1"/>
    <col min="6" max="6" width="15" style="194" customWidth="1"/>
    <col min="7" max="7" width="15.7109375" style="194" bestFit="1" customWidth="1"/>
    <col min="8" max="8" width="11.140625" style="194" customWidth="1"/>
    <col min="9" max="9" width="11.42578125" style="194" customWidth="1"/>
    <col min="10" max="16384" width="11.42578125" style="194"/>
  </cols>
  <sheetData>
    <row r="1" spans="1:12" x14ac:dyDescent="0.2">
      <c r="A1" s="111" t="s">
        <v>88</v>
      </c>
      <c r="B1" s="112"/>
    </row>
    <row r="2" spans="1:12" x14ac:dyDescent="0.2">
      <c r="A2" s="90" t="s">
        <v>0</v>
      </c>
    </row>
    <row r="4" spans="1:12" x14ac:dyDescent="0.2">
      <c r="A4" s="90" t="s">
        <v>89</v>
      </c>
    </row>
    <row r="6" spans="1:12" s="91" customFormat="1" ht="26.25" customHeight="1" thickBot="1" x14ac:dyDescent="0.3">
      <c r="A6" s="92" t="s">
        <v>89</v>
      </c>
    </row>
    <row r="7" spans="1:12" s="91" customFormat="1" ht="75.75" customHeight="1" thickBot="1" x14ac:dyDescent="0.3">
      <c r="A7" s="93" t="s">
        <v>1</v>
      </c>
      <c r="B7" s="94" t="s">
        <v>2</v>
      </c>
      <c r="C7" s="95" t="s">
        <v>90</v>
      </c>
      <c r="D7" s="96" t="s">
        <v>91</v>
      </c>
      <c r="E7" s="97" t="s">
        <v>92</v>
      </c>
      <c r="F7" s="503" t="s">
        <v>93</v>
      </c>
      <c r="G7" s="95" t="s">
        <v>94</v>
      </c>
      <c r="H7" s="97" t="s">
        <v>95</v>
      </c>
    </row>
    <row r="8" spans="1:12" ht="15" customHeight="1" x14ac:dyDescent="0.2">
      <c r="A8" s="98">
        <v>1</v>
      </c>
      <c r="B8" s="195" t="s">
        <v>3</v>
      </c>
      <c r="C8" s="504">
        <v>117</v>
      </c>
      <c r="D8" s="289">
        <v>27</v>
      </c>
      <c r="E8" s="505">
        <f>SUM(C8:D8)</f>
        <v>144</v>
      </c>
      <c r="F8" s="504">
        <v>63</v>
      </c>
      <c r="G8" s="289">
        <v>54</v>
      </c>
      <c r="H8" s="505">
        <v>0</v>
      </c>
      <c r="K8" s="123"/>
      <c r="L8" s="123"/>
    </row>
    <row r="9" spans="1:12" ht="12.75" customHeight="1" x14ac:dyDescent="0.2">
      <c r="A9" s="100">
        <v>2</v>
      </c>
      <c r="B9" s="196" t="s">
        <v>4</v>
      </c>
      <c r="C9" s="506">
        <v>66</v>
      </c>
      <c r="D9" s="175">
        <v>28</v>
      </c>
      <c r="E9" s="507">
        <f t="shared" ref="E9:E22" si="0">SUM(C9:D9)</f>
        <v>94</v>
      </c>
      <c r="F9" s="506">
        <v>49</v>
      </c>
      <c r="G9" s="175">
        <v>17</v>
      </c>
      <c r="H9" s="507">
        <v>4</v>
      </c>
      <c r="K9" s="123"/>
      <c r="L9" s="123"/>
    </row>
    <row r="10" spans="1:12" x14ac:dyDescent="0.2">
      <c r="A10" s="100">
        <v>3</v>
      </c>
      <c r="B10" s="196" t="s">
        <v>5</v>
      </c>
      <c r="C10" s="506">
        <v>73</v>
      </c>
      <c r="D10" s="175">
        <v>17</v>
      </c>
      <c r="E10" s="507">
        <f t="shared" si="0"/>
        <v>90</v>
      </c>
      <c r="F10" s="506">
        <v>42</v>
      </c>
      <c r="G10" s="175">
        <v>31</v>
      </c>
      <c r="H10" s="507">
        <v>4</v>
      </c>
      <c r="K10" s="123"/>
      <c r="L10" s="123"/>
    </row>
    <row r="11" spans="1:12" x14ac:dyDescent="0.2">
      <c r="A11" s="100">
        <v>4</v>
      </c>
      <c r="B11" s="196" t="s">
        <v>6</v>
      </c>
      <c r="C11" s="506">
        <v>41</v>
      </c>
      <c r="D11" s="175">
        <v>11</v>
      </c>
      <c r="E11" s="507">
        <f t="shared" si="0"/>
        <v>52</v>
      </c>
      <c r="F11" s="506">
        <v>15</v>
      </c>
      <c r="G11" s="175">
        <v>26</v>
      </c>
      <c r="H11" s="507">
        <v>0</v>
      </c>
      <c r="K11" s="123"/>
      <c r="L11" s="123" t="s">
        <v>85</v>
      </c>
    </row>
    <row r="12" spans="1:12" x14ac:dyDescent="0.2">
      <c r="A12" s="100">
        <v>5</v>
      </c>
      <c r="B12" s="196" t="s">
        <v>7</v>
      </c>
      <c r="C12" s="506">
        <v>29</v>
      </c>
      <c r="D12" s="175">
        <v>3</v>
      </c>
      <c r="E12" s="507">
        <f t="shared" si="0"/>
        <v>32</v>
      </c>
      <c r="F12" s="506">
        <v>23</v>
      </c>
      <c r="G12" s="175">
        <v>6</v>
      </c>
      <c r="H12" s="507">
        <v>2</v>
      </c>
      <c r="K12" s="123"/>
      <c r="L12" s="123"/>
    </row>
    <row r="13" spans="1:12" ht="20.25" customHeight="1" x14ac:dyDescent="0.2">
      <c r="A13" s="100">
        <v>6</v>
      </c>
      <c r="B13" s="196" t="s">
        <v>8</v>
      </c>
      <c r="C13" s="506">
        <v>7</v>
      </c>
      <c r="D13" s="175">
        <v>3</v>
      </c>
      <c r="E13" s="507">
        <f t="shared" si="0"/>
        <v>10</v>
      </c>
      <c r="F13" s="506">
        <v>3</v>
      </c>
      <c r="G13" s="175">
        <v>4</v>
      </c>
      <c r="H13" s="507">
        <v>0</v>
      </c>
      <c r="K13" s="123"/>
      <c r="L13" s="123"/>
    </row>
    <row r="14" spans="1:12" x14ac:dyDescent="0.2">
      <c r="A14" s="100">
        <v>7</v>
      </c>
      <c r="B14" s="196" t="s">
        <v>9</v>
      </c>
      <c r="C14" s="506">
        <v>12</v>
      </c>
      <c r="D14" s="175">
        <v>8</v>
      </c>
      <c r="E14" s="507">
        <f t="shared" si="0"/>
        <v>20</v>
      </c>
      <c r="F14" s="506">
        <v>3</v>
      </c>
      <c r="G14" s="175">
        <v>9</v>
      </c>
      <c r="H14" s="507">
        <v>2</v>
      </c>
      <c r="K14" s="123"/>
      <c r="L14" s="123"/>
    </row>
    <row r="15" spans="1:12" x14ac:dyDescent="0.2">
      <c r="A15" s="100">
        <v>8</v>
      </c>
      <c r="B15" s="196" t="s">
        <v>10</v>
      </c>
      <c r="C15" s="506">
        <v>20</v>
      </c>
      <c r="D15" s="175">
        <v>7</v>
      </c>
      <c r="E15" s="507">
        <f t="shared" si="0"/>
        <v>27</v>
      </c>
      <c r="F15" s="506">
        <v>19</v>
      </c>
      <c r="G15" s="175">
        <v>1</v>
      </c>
      <c r="H15" s="507">
        <v>0</v>
      </c>
      <c r="K15" s="123"/>
      <c r="L15" s="123"/>
    </row>
    <row r="16" spans="1:12" x14ac:dyDescent="0.2">
      <c r="A16" s="100">
        <v>9</v>
      </c>
      <c r="B16" s="196" t="s">
        <v>11</v>
      </c>
      <c r="C16" s="506">
        <v>36</v>
      </c>
      <c r="D16" s="175">
        <v>16</v>
      </c>
      <c r="E16" s="507">
        <f t="shared" si="0"/>
        <v>52</v>
      </c>
      <c r="F16" s="506">
        <v>26</v>
      </c>
      <c r="G16" s="175">
        <v>9</v>
      </c>
      <c r="H16" s="507">
        <v>1</v>
      </c>
      <c r="K16" s="123"/>
      <c r="L16" s="123"/>
    </row>
    <row r="17" spans="1:12" x14ac:dyDescent="0.2">
      <c r="A17" s="100">
        <v>10</v>
      </c>
      <c r="B17" s="196" t="s">
        <v>12</v>
      </c>
      <c r="C17" s="506">
        <v>75</v>
      </c>
      <c r="D17" s="175">
        <v>21</v>
      </c>
      <c r="E17" s="507">
        <f t="shared" si="0"/>
        <v>96</v>
      </c>
      <c r="F17" s="506">
        <v>46</v>
      </c>
      <c r="G17" s="175">
        <v>29</v>
      </c>
      <c r="H17" s="507">
        <v>9</v>
      </c>
      <c r="K17" s="123"/>
      <c r="L17" s="123"/>
    </row>
    <row r="18" spans="1:12" ht="20.25" customHeight="1" x14ac:dyDescent="0.2">
      <c r="A18" s="100">
        <v>11</v>
      </c>
      <c r="B18" s="196" t="s">
        <v>13</v>
      </c>
      <c r="C18" s="506">
        <v>58</v>
      </c>
      <c r="D18" s="175">
        <v>22</v>
      </c>
      <c r="E18" s="507">
        <f t="shared" si="0"/>
        <v>80</v>
      </c>
      <c r="F18" s="506">
        <v>40</v>
      </c>
      <c r="G18" s="175">
        <v>18</v>
      </c>
      <c r="H18" s="507">
        <v>4</v>
      </c>
      <c r="K18" s="123"/>
      <c r="L18" s="123" t="s">
        <v>85</v>
      </c>
    </row>
    <row r="19" spans="1:12" x14ac:dyDescent="0.2">
      <c r="A19" s="100">
        <v>12</v>
      </c>
      <c r="B19" s="196" t="s">
        <v>14</v>
      </c>
      <c r="C19" s="506">
        <v>73</v>
      </c>
      <c r="D19" s="175">
        <v>12</v>
      </c>
      <c r="E19" s="507">
        <f t="shared" si="0"/>
        <v>85</v>
      </c>
      <c r="F19" s="506">
        <v>42</v>
      </c>
      <c r="G19" s="175">
        <v>31</v>
      </c>
      <c r="H19" s="507">
        <v>13</v>
      </c>
      <c r="K19" s="123"/>
      <c r="L19" s="123"/>
    </row>
    <row r="20" spans="1:12" x14ac:dyDescent="0.2">
      <c r="A20" s="100">
        <v>13</v>
      </c>
      <c r="B20" s="196" t="s">
        <v>15</v>
      </c>
      <c r="C20" s="506">
        <v>62</v>
      </c>
      <c r="D20" s="175">
        <v>15</v>
      </c>
      <c r="E20" s="507">
        <f t="shared" si="0"/>
        <v>77</v>
      </c>
      <c r="F20" s="506">
        <v>30</v>
      </c>
      <c r="G20" s="175">
        <v>32</v>
      </c>
      <c r="H20" s="507">
        <v>7</v>
      </c>
      <c r="K20" s="123"/>
      <c r="L20" s="123"/>
    </row>
    <row r="21" spans="1:12" x14ac:dyDescent="0.2">
      <c r="A21" s="100">
        <v>14</v>
      </c>
      <c r="B21" s="196" t="s">
        <v>16</v>
      </c>
      <c r="C21" s="506">
        <v>53</v>
      </c>
      <c r="D21" s="175">
        <v>14</v>
      </c>
      <c r="E21" s="507">
        <f t="shared" si="0"/>
        <v>67</v>
      </c>
      <c r="F21" s="506">
        <v>35</v>
      </c>
      <c r="G21" s="175">
        <v>18</v>
      </c>
      <c r="H21" s="507">
        <v>3</v>
      </c>
      <c r="K21" s="123"/>
      <c r="L21" s="123"/>
    </row>
    <row r="22" spans="1:12" ht="29.25" thickBot="1" x14ac:dyDescent="0.25">
      <c r="A22" s="102">
        <v>15</v>
      </c>
      <c r="B22" s="103" t="s">
        <v>17</v>
      </c>
      <c r="C22" s="510">
        <v>108</v>
      </c>
      <c r="D22" s="511">
        <v>38</v>
      </c>
      <c r="E22" s="512">
        <f t="shared" si="0"/>
        <v>146</v>
      </c>
      <c r="F22" s="510">
        <v>50</v>
      </c>
      <c r="G22" s="511">
        <v>58</v>
      </c>
      <c r="H22" s="512">
        <v>19</v>
      </c>
      <c r="K22" s="123"/>
      <c r="L22" s="123"/>
    </row>
    <row r="23" spans="1:12" s="172" customFormat="1" ht="19.5" customHeight="1" x14ac:dyDescent="0.25">
      <c r="A23" s="105"/>
      <c r="B23" s="106" t="s">
        <v>175</v>
      </c>
      <c r="C23" s="514">
        <f>SUM(C8:C22)</f>
        <v>830</v>
      </c>
      <c r="D23" s="514">
        <f t="shared" ref="D23:H23" si="1">SUM(D8:D22)</f>
        <v>242</v>
      </c>
      <c r="E23" s="514">
        <f t="shared" si="1"/>
        <v>1072</v>
      </c>
      <c r="F23" s="514">
        <f t="shared" si="1"/>
        <v>486</v>
      </c>
      <c r="G23" s="514">
        <f t="shared" si="1"/>
        <v>343</v>
      </c>
      <c r="H23" s="515">
        <f t="shared" si="1"/>
        <v>68</v>
      </c>
      <c r="I23" s="172" t="s">
        <v>85</v>
      </c>
      <c r="K23" s="126"/>
    </row>
    <row r="24" spans="1:12" ht="19.5" customHeight="1" x14ac:dyDescent="0.2">
      <c r="A24" s="140"/>
      <c r="B24" s="197" t="s">
        <v>87</v>
      </c>
      <c r="C24" s="198">
        <v>841</v>
      </c>
      <c r="D24" s="198">
        <v>209</v>
      </c>
      <c r="E24" s="198">
        <v>1050</v>
      </c>
      <c r="F24" s="198">
        <v>487</v>
      </c>
      <c r="G24" s="198">
        <v>367</v>
      </c>
      <c r="H24" s="508">
        <v>86</v>
      </c>
      <c r="K24" s="123"/>
    </row>
    <row r="25" spans="1:12" ht="19.5" customHeight="1" x14ac:dyDescent="0.2">
      <c r="A25" s="140"/>
      <c r="B25" s="197" t="s">
        <v>84</v>
      </c>
      <c r="C25" s="198">
        <v>834</v>
      </c>
      <c r="D25" s="198">
        <v>219</v>
      </c>
      <c r="E25" s="198">
        <v>1053</v>
      </c>
      <c r="F25" s="198">
        <v>467</v>
      </c>
      <c r="G25" s="198">
        <v>367</v>
      </c>
      <c r="H25" s="508">
        <v>81</v>
      </c>
      <c r="K25" s="123"/>
    </row>
    <row r="26" spans="1:12" ht="19.5" customHeight="1" thickBot="1" x14ac:dyDescent="0.25">
      <c r="A26" s="142"/>
      <c r="B26" s="201" t="s">
        <v>72</v>
      </c>
      <c r="C26" s="202">
        <v>807</v>
      </c>
      <c r="D26" s="202">
        <v>190</v>
      </c>
      <c r="E26" s="202">
        <v>997</v>
      </c>
      <c r="F26" s="202">
        <v>415</v>
      </c>
      <c r="G26" s="202">
        <v>392</v>
      </c>
      <c r="H26" s="509">
        <v>114</v>
      </c>
      <c r="K26" s="123"/>
    </row>
    <row r="27" spans="1:12" ht="19.5" customHeight="1" x14ac:dyDescent="0.2">
      <c r="A27" s="231"/>
      <c r="B27" s="199" t="s">
        <v>18</v>
      </c>
      <c r="C27" s="200">
        <v>780</v>
      </c>
      <c r="D27" s="200">
        <v>156</v>
      </c>
      <c r="E27" s="200">
        <v>936</v>
      </c>
      <c r="F27" s="200">
        <v>450</v>
      </c>
      <c r="G27" s="200">
        <v>330</v>
      </c>
      <c r="H27" s="513">
        <v>74</v>
      </c>
      <c r="K27" s="123"/>
    </row>
    <row r="28" spans="1:12" ht="19.5" customHeight="1" x14ac:dyDescent="0.2">
      <c r="A28" s="140"/>
      <c r="B28" s="197" t="s">
        <v>96</v>
      </c>
      <c r="C28" s="198">
        <v>704</v>
      </c>
      <c r="D28" s="198">
        <v>147</v>
      </c>
      <c r="E28" s="198">
        <v>851</v>
      </c>
      <c r="F28" s="198">
        <v>387</v>
      </c>
      <c r="G28" s="198">
        <v>317</v>
      </c>
      <c r="H28" s="508">
        <v>48</v>
      </c>
      <c r="K28" s="123"/>
    </row>
    <row r="29" spans="1:12" ht="19.5" customHeight="1" x14ac:dyDescent="0.2">
      <c r="A29" s="140"/>
      <c r="B29" s="197" t="s">
        <v>97</v>
      </c>
      <c r="C29" s="198">
        <v>677</v>
      </c>
      <c r="D29" s="198">
        <v>127</v>
      </c>
      <c r="E29" s="198">
        <v>804</v>
      </c>
      <c r="F29" s="198">
        <v>352</v>
      </c>
      <c r="G29" s="198">
        <v>325</v>
      </c>
      <c r="H29" s="508">
        <v>57</v>
      </c>
      <c r="K29" s="123"/>
    </row>
    <row r="30" spans="1:12" ht="19.5" customHeight="1" x14ac:dyDescent="0.2">
      <c r="A30" s="140"/>
      <c r="B30" s="197" t="s">
        <v>98</v>
      </c>
      <c r="C30" s="198">
        <v>672</v>
      </c>
      <c r="D30" s="198">
        <v>138</v>
      </c>
      <c r="E30" s="198">
        <v>810</v>
      </c>
      <c r="F30" s="198">
        <v>353</v>
      </c>
      <c r="G30" s="198">
        <v>319</v>
      </c>
      <c r="H30" s="508">
        <v>56</v>
      </c>
      <c r="K30" s="123"/>
    </row>
    <row r="31" spans="1:12" ht="19.5" customHeight="1" x14ac:dyDescent="0.2">
      <c r="A31" s="140"/>
      <c r="B31" s="197" t="s">
        <v>99</v>
      </c>
      <c r="C31" s="198">
        <v>673</v>
      </c>
      <c r="D31" s="198">
        <v>120</v>
      </c>
      <c r="E31" s="198">
        <v>793</v>
      </c>
      <c r="F31" s="198">
        <v>274</v>
      </c>
      <c r="G31" s="198">
        <v>399</v>
      </c>
      <c r="H31" s="508">
        <v>95</v>
      </c>
      <c r="K31" s="123"/>
    </row>
    <row r="32" spans="1:12" ht="19.5" customHeight="1" thickBot="1" x14ac:dyDescent="0.25">
      <c r="A32" s="142"/>
      <c r="B32" s="201" t="s">
        <v>100</v>
      </c>
      <c r="C32" s="202">
        <v>620</v>
      </c>
      <c r="D32" s="202">
        <v>141</v>
      </c>
      <c r="E32" s="202">
        <v>761</v>
      </c>
      <c r="F32" s="202">
        <v>261</v>
      </c>
      <c r="G32" s="202">
        <v>360</v>
      </c>
      <c r="H32" s="509">
        <v>84</v>
      </c>
      <c r="K32" s="123"/>
    </row>
    <row r="33" spans="1:1" x14ac:dyDescent="0.2">
      <c r="A33" s="90"/>
    </row>
  </sheetData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showGridLines="0" topLeftCell="A12" workbookViewId="0">
      <selection activeCell="A7" sqref="A7:K28"/>
    </sheetView>
  </sheetViews>
  <sheetFormatPr baseColWidth="10" defaultRowHeight="14.25" x14ac:dyDescent="0.2"/>
  <cols>
    <col min="1" max="1" width="4.85546875" style="89" customWidth="1"/>
    <col min="2" max="2" width="22" style="88" bestFit="1" customWidth="1"/>
    <col min="3" max="3" width="11" style="88" customWidth="1"/>
    <col min="4" max="4" width="12" style="88" customWidth="1"/>
    <col min="5" max="5" width="11.140625" style="88" customWidth="1"/>
    <col min="6" max="6" width="11.28515625" style="88" customWidth="1"/>
    <col min="7" max="7" width="10.42578125" style="88" customWidth="1"/>
    <col min="8" max="8" width="10.85546875" style="88" customWidth="1"/>
    <col min="9" max="9" width="10.28515625" style="88" customWidth="1"/>
    <col min="10" max="11" width="11.85546875" style="88" customWidth="1"/>
    <col min="12" max="12" width="11.42578125" style="88" customWidth="1"/>
    <col min="13" max="16384" width="11.42578125" style="88"/>
  </cols>
  <sheetData>
    <row r="1" spans="1:16" x14ac:dyDescent="0.2">
      <c r="A1" s="111" t="s">
        <v>88</v>
      </c>
      <c r="B1" s="112"/>
    </row>
    <row r="2" spans="1:16" x14ac:dyDescent="0.2">
      <c r="A2" s="113"/>
      <c r="B2" s="114"/>
    </row>
    <row r="3" spans="1:16" x14ac:dyDescent="0.2">
      <c r="A3" s="90" t="s">
        <v>0</v>
      </c>
    </row>
    <row r="5" spans="1:16" x14ac:dyDescent="0.2">
      <c r="A5" s="90" t="s">
        <v>101</v>
      </c>
    </row>
    <row r="7" spans="1:16" s="91" customFormat="1" ht="26.25" customHeight="1" thickBot="1" x14ac:dyDescent="0.3">
      <c r="A7" s="92" t="s">
        <v>101</v>
      </c>
    </row>
    <row r="8" spans="1:16" s="91" customFormat="1" ht="26.25" customHeight="1" thickBot="1" x14ac:dyDescent="0.3">
      <c r="A8" s="115"/>
      <c r="B8" s="116"/>
      <c r="C8" s="117"/>
      <c r="D8" s="118"/>
      <c r="E8" s="118"/>
      <c r="F8" s="118"/>
      <c r="G8" s="118"/>
      <c r="H8" s="118"/>
      <c r="I8" s="118"/>
      <c r="J8" s="118"/>
      <c r="K8" s="119"/>
      <c r="M8" s="120"/>
    </row>
    <row r="9" spans="1:16" s="91" customFormat="1" ht="129.75" thickBot="1" x14ac:dyDescent="0.3">
      <c r="A9" s="93" t="s">
        <v>1</v>
      </c>
      <c r="B9" s="94" t="s">
        <v>2</v>
      </c>
      <c r="C9" s="121" t="s">
        <v>137</v>
      </c>
      <c r="D9" s="121" t="s">
        <v>138</v>
      </c>
      <c r="E9" s="121" t="s">
        <v>102</v>
      </c>
      <c r="F9" s="121" t="s">
        <v>139</v>
      </c>
      <c r="G9" s="121" t="s">
        <v>140</v>
      </c>
      <c r="H9" s="121" t="s">
        <v>103</v>
      </c>
      <c r="I9" s="121" t="s">
        <v>137</v>
      </c>
      <c r="J9" s="121" t="s">
        <v>141</v>
      </c>
      <c r="K9" s="122" t="s">
        <v>104</v>
      </c>
      <c r="M9" s="120"/>
    </row>
    <row r="10" spans="1:16" ht="15" customHeight="1" x14ac:dyDescent="0.25">
      <c r="A10" s="98">
        <v>1</v>
      </c>
      <c r="B10" s="99" t="s">
        <v>3</v>
      </c>
      <c r="C10" s="286">
        <v>117</v>
      </c>
      <c r="D10" s="287">
        <v>355</v>
      </c>
      <c r="E10" s="288">
        <v>3.0341880341880341</v>
      </c>
      <c r="F10" s="289">
        <v>15</v>
      </c>
      <c r="G10" s="289">
        <v>46</v>
      </c>
      <c r="H10" s="288">
        <v>3.0666666666666669</v>
      </c>
      <c r="I10" s="289">
        <v>117</v>
      </c>
      <c r="J10" s="289">
        <v>412</v>
      </c>
      <c r="K10" s="299">
        <v>3.5213675213675213</v>
      </c>
      <c r="M10" s="87"/>
      <c r="N10" s="123"/>
      <c r="O10" s="123"/>
      <c r="P10" s="91"/>
    </row>
    <row r="11" spans="1:16" ht="12.75" customHeight="1" x14ac:dyDescent="0.25">
      <c r="A11" s="100">
        <v>2</v>
      </c>
      <c r="B11" s="101" t="s">
        <v>4</v>
      </c>
      <c r="C11" s="290">
        <v>66</v>
      </c>
      <c r="D11" s="198">
        <v>239</v>
      </c>
      <c r="E11" s="285">
        <v>3.6212121212121211</v>
      </c>
      <c r="F11" s="175">
        <v>12</v>
      </c>
      <c r="G11" s="175">
        <v>44</v>
      </c>
      <c r="H11" s="285">
        <v>3.6666666666666665</v>
      </c>
      <c r="I11" s="175">
        <v>66</v>
      </c>
      <c r="J11" s="175">
        <v>257</v>
      </c>
      <c r="K11" s="300">
        <v>3.893939393939394</v>
      </c>
      <c r="M11" s="87"/>
      <c r="N11" s="123"/>
      <c r="O11" s="123" t="s">
        <v>85</v>
      </c>
      <c r="P11" s="91"/>
    </row>
    <row r="12" spans="1:16" ht="15" x14ac:dyDescent="0.25">
      <c r="A12" s="100">
        <v>3</v>
      </c>
      <c r="B12" s="101" t="s">
        <v>5</v>
      </c>
      <c r="C12" s="290">
        <v>73</v>
      </c>
      <c r="D12" s="198">
        <v>243</v>
      </c>
      <c r="E12" s="285">
        <v>3.3287671232876712</v>
      </c>
      <c r="F12" s="175">
        <v>5</v>
      </c>
      <c r="G12" s="175">
        <v>17</v>
      </c>
      <c r="H12" s="285">
        <v>3.4</v>
      </c>
      <c r="I12" s="175">
        <v>73</v>
      </c>
      <c r="J12" s="175">
        <v>287</v>
      </c>
      <c r="K12" s="300">
        <v>3.9315068493150687</v>
      </c>
      <c r="M12" s="87"/>
      <c r="N12" s="123"/>
      <c r="O12" s="123"/>
      <c r="P12" s="91"/>
    </row>
    <row r="13" spans="1:16" ht="15" x14ac:dyDescent="0.25">
      <c r="A13" s="100">
        <v>4</v>
      </c>
      <c r="B13" s="101" t="s">
        <v>6</v>
      </c>
      <c r="C13" s="290">
        <v>41</v>
      </c>
      <c r="D13" s="198">
        <v>125</v>
      </c>
      <c r="E13" s="285">
        <v>3.05</v>
      </c>
      <c r="F13" s="175">
        <v>8</v>
      </c>
      <c r="G13" s="175">
        <v>27</v>
      </c>
      <c r="H13" s="285">
        <v>3.38</v>
      </c>
      <c r="I13" s="175">
        <v>41</v>
      </c>
      <c r="J13" s="175">
        <v>155</v>
      </c>
      <c r="K13" s="300">
        <v>3.78</v>
      </c>
      <c r="M13" s="87"/>
      <c r="N13" s="123"/>
      <c r="O13" s="123"/>
      <c r="P13" s="91"/>
    </row>
    <row r="14" spans="1:16" ht="15" x14ac:dyDescent="0.25">
      <c r="A14" s="100">
        <v>5</v>
      </c>
      <c r="B14" s="101" t="s">
        <v>7</v>
      </c>
      <c r="C14" s="290">
        <v>29</v>
      </c>
      <c r="D14" s="198">
        <v>102</v>
      </c>
      <c r="E14" s="285">
        <v>3.52</v>
      </c>
      <c r="F14" s="175">
        <v>8</v>
      </c>
      <c r="G14" s="175">
        <v>32</v>
      </c>
      <c r="H14" s="285">
        <v>4</v>
      </c>
      <c r="I14" s="175">
        <v>29</v>
      </c>
      <c r="J14" s="175">
        <v>116</v>
      </c>
      <c r="K14" s="300">
        <v>4</v>
      </c>
      <c r="M14" s="87"/>
      <c r="N14" s="123"/>
      <c r="O14" s="123"/>
      <c r="P14" s="91"/>
    </row>
    <row r="15" spans="1:16" ht="20.25" customHeight="1" x14ac:dyDescent="0.25">
      <c r="A15" s="100">
        <v>6</v>
      </c>
      <c r="B15" s="101" t="s">
        <v>8</v>
      </c>
      <c r="C15" s="290">
        <v>7</v>
      </c>
      <c r="D15" s="198">
        <v>21</v>
      </c>
      <c r="E15" s="285">
        <v>3</v>
      </c>
      <c r="F15" s="175">
        <v>12</v>
      </c>
      <c r="G15" s="175">
        <v>45</v>
      </c>
      <c r="H15" s="285">
        <v>3.75</v>
      </c>
      <c r="I15" s="175">
        <v>7</v>
      </c>
      <c r="J15" s="175">
        <v>26</v>
      </c>
      <c r="K15" s="300">
        <v>3.7142857142857144</v>
      </c>
      <c r="M15" s="87"/>
      <c r="N15" s="123" t="s">
        <v>85</v>
      </c>
      <c r="O15" s="123"/>
      <c r="P15" s="91"/>
    </row>
    <row r="16" spans="1:16" ht="15" x14ac:dyDescent="0.25">
      <c r="A16" s="100">
        <v>7</v>
      </c>
      <c r="B16" s="101" t="s">
        <v>9</v>
      </c>
      <c r="C16" s="290">
        <v>12</v>
      </c>
      <c r="D16" s="198">
        <v>31</v>
      </c>
      <c r="E16" s="285">
        <v>2.58</v>
      </c>
      <c r="F16" s="175">
        <v>11</v>
      </c>
      <c r="G16" s="175">
        <v>34</v>
      </c>
      <c r="H16" s="285">
        <v>3.09</v>
      </c>
      <c r="I16" s="175">
        <v>12</v>
      </c>
      <c r="J16" s="175">
        <v>47</v>
      </c>
      <c r="K16" s="300">
        <v>3.92</v>
      </c>
      <c r="M16" s="87"/>
      <c r="N16" s="123"/>
      <c r="O16" s="123"/>
      <c r="P16" s="91"/>
    </row>
    <row r="17" spans="1:16" ht="15" x14ac:dyDescent="0.25">
      <c r="A17" s="100">
        <v>8</v>
      </c>
      <c r="B17" s="101" t="s">
        <v>10</v>
      </c>
      <c r="C17" s="290">
        <v>20</v>
      </c>
      <c r="D17" s="198">
        <v>79</v>
      </c>
      <c r="E17" s="285">
        <v>3.95</v>
      </c>
      <c r="F17" s="175">
        <v>13</v>
      </c>
      <c r="G17" s="175">
        <v>46</v>
      </c>
      <c r="H17" s="285">
        <v>3.5384615384615383</v>
      </c>
      <c r="I17" s="175">
        <v>20</v>
      </c>
      <c r="J17" s="175">
        <v>78</v>
      </c>
      <c r="K17" s="300">
        <v>3.9</v>
      </c>
      <c r="M17" s="87"/>
      <c r="N17" s="123"/>
      <c r="O17" s="123"/>
      <c r="P17" s="91"/>
    </row>
    <row r="18" spans="1:16" ht="15" x14ac:dyDescent="0.25">
      <c r="A18" s="100">
        <v>9</v>
      </c>
      <c r="B18" s="101" t="s">
        <v>11</v>
      </c>
      <c r="C18" s="290">
        <v>36</v>
      </c>
      <c r="D18" s="198">
        <v>128</v>
      </c>
      <c r="E18" s="285">
        <v>3.5555555555555554</v>
      </c>
      <c r="F18" s="175">
        <v>12</v>
      </c>
      <c r="G18" s="175">
        <v>42</v>
      </c>
      <c r="H18" s="285">
        <v>3.5</v>
      </c>
      <c r="I18" s="175">
        <v>36</v>
      </c>
      <c r="J18" s="175">
        <v>144</v>
      </c>
      <c r="K18" s="300">
        <v>4</v>
      </c>
      <c r="M18" s="87"/>
      <c r="N18" s="123"/>
      <c r="O18" s="123"/>
      <c r="P18" s="91"/>
    </row>
    <row r="19" spans="1:16" ht="15" x14ac:dyDescent="0.25">
      <c r="A19" s="100">
        <v>10</v>
      </c>
      <c r="B19" s="101" t="s">
        <v>12</v>
      </c>
      <c r="C19" s="290">
        <v>75</v>
      </c>
      <c r="D19" s="198">
        <v>249</v>
      </c>
      <c r="E19" s="285">
        <v>3.32</v>
      </c>
      <c r="F19" s="175">
        <v>17</v>
      </c>
      <c r="G19" s="175">
        <v>48</v>
      </c>
      <c r="H19" s="285">
        <v>2.82</v>
      </c>
      <c r="I19" s="175">
        <v>75</v>
      </c>
      <c r="J19" s="175">
        <v>282</v>
      </c>
      <c r="K19" s="300">
        <v>3.76</v>
      </c>
      <c r="M19" s="87"/>
      <c r="N19" s="123"/>
      <c r="O19" s="123"/>
      <c r="P19" s="91"/>
    </row>
    <row r="20" spans="1:16" ht="20.25" customHeight="1" x14ac:dyDescent="0.25">
      <c r="A20" s="100">
        <v>11</v>
      </c>
      <c r="B20" s="101" t="s">
        <v>13</v>
      </c>
      <c r="C20" s="290">
        <v>58</v>
      </c>
      <c r="D20" s="198">
        <v>198</v>
      </c>
      <c r="E20" s="285">
        <v>3.4137931034482758</v>
      </c>
      <c r="F20" s="175">
        <v>10</v>
      </c>
      <c r="G20" s="175">
        <v>37</v>
      </c>
      <c r="H20" s="285">
        <v>3.7</v>
      </c>
      <c r="I20" s="175">
        <v>58</v>
      </c>
      <c r="J20" s="175">
        <v>226</v>
      </c>
      <c r="K20" s="300">
        <v>3.896551724137931</v>
      </c>
      <c r="M20" s="87"/>
      <c r="N20" s="123"/>
      <c r="O20" s="123"/>
      <c r="P20" s="91"/>
    </row>
    <row r="21" spans="1:16" ht="15" x14ac:dyDescent="0.25">
      <c r="A21" s="100">
        <v>12</v>
      </c>
      <c r="B21" s="101" t="s">
        <v>14</v>
      </c>
      <c r="C21" s="290">
        <v>64</v>
      </c>
      <c r="D21" s="198">
        <v>208</v>
      </c>
      <c r="E21" s="285">
        <v>3.25</v>
      </c>
      <c r="F21" s="175">
        <v>9</v>
      </c>
      <c r="G21" s="175">
        <v>19</v>
      </c>
      <c r="H21" s="285">
        <v>2.11</v>
      </c>
      <c r="I21" s="175">
        <v>64</v>
      </c>
      <c r="J21" s="175">
        <v>232</v>
      </c>
      <c r="K21" s="300">
        <v>3.63</v>
      </c>
      <c r="M21" s="87"/>
      <c r="N21" s="123"/>
      <c r="O21" s="123"/>
      <c r="P21" s="91"/>
    </row>
    <row r="22" spans="1:16" x14ac:dyDescent="0.2">
      <c r="A22" s="100">
        <v>13</v>
      </c>
      <c r="B22" s="101" t="s">
        <v>15</v>
      </c>
      <c r="C22" s="290">
        <v>62</v>
      </c>
      <c r="D22" s="198">
        <v>197</v>
      </c>
      <c r="E22" s="285">
        <v>3.18</v>
      </c>
      <c r="F22" s="175">
        <v>20</v>
      </c>
      <c r="G22" s="175">
        <v>71</v>
      </c>
      <c r="H22" s="285">
        <v>2.84</v>
      </c>
      <c r="I22" s="175">
        <v>62</v>
      </c>
      <c r="J22" s="175">
        <v>209</v>
      </c>
      <c r="K22" s="300">
        <v>3.37</v>
      </c>
      <c r="M22" s="87"/>
      <c r="N22" s="123"/>
      <c r="O22" s="123"/>
    </row>
    <row r="23" spans="1:16" x14ac:dyDescent="0.2">
      <c r="A23" s="100">
        <v>14</v>
      </c>
      <c r="B23" s="101" t="s">
        <v>16</v>
      </c>
      <c r="C23" s="290">
        <v>53</v>
      </c>
      <c r="D23" s="198">
        <v>177</v>
      </c>
      <c r="E23" s="285">
        <v>3.34</v>
      </c>
      <c r="F23" s="175">
        <v>25</v>
      </c>
      <c r="G23" s="175">
        <v>73</v>
      </c>
      <c r="H23" s="285">
        <v>2.92</v>
      </c>
      <c r="I23" s="175">
        <v>53</v>
      </c>
      <c r="J23" s="175">
        <v>190</v>
      </c>
      <c r="K23" s="300">
        <v>3.58</v>
      </c>
      <c r="M23" s="87"/>
      <c r="N23" s="123"/>
      <c r="O23" s="123"/>
    </row>
    <row r="24" spans="1:16" ht="29.25" thickBot="1" x14ac:dyDescent="0.25">
      <c r="A24" s="102">
        <v>15</v>
      </c>
      <c r="B24" s="103" t="s">
        <v>17</v>
      </c>
      <c r="C24" s="291">
        <v>108</v>
      </c>
      <c r="D24" s="202">
        <v>305</v>
      </c>
      <c r="E24" s="292">
        <v>2.82</v>
      </c>
      <c r="F24" s="203">
        <v>23</v>
      </c>
      <c r="G24" s="203">
        <v>85</v>
      </c>
      <c r="H24" s="292">
        <v>3.7</v>
      </c>
      <c r="I24" s="203">
        <v>108</v>
      </c>
      <c r="J24" s="203">
        <v>349</v>
      </c>
      <c r="K24" s="301">
        <v>3.23</v>
      </c>
      <c r="M24" s="87"/>
      <c r="N24" s="123"/>
      <c r="O24" s="123"/>
    </row>
    <row r="25" spans="1:16" s="104" customFormat="1" ht="19.5" customHeight="1" x14ac:dyDescent="0.25">
      <c r="A25" s="105"/>
      <c r="B25" s="106" t="s">
        <v>175</v>
      </c>
      <c r="C25" s="137">
        <v>854</v>
      </c>
      <c r="D25" s="110">
        <v>2386</v>
      </c>
      <c r="E25" s="138">
        <v>3.2134292565947242</v>
      </c>
      <c r="F25" s="110">
        <v>187</v>
      </c>
      <c r="G25" s="110">
        <v>515</v>
      </c>
      <c r="H25" s="138">
        <v>2.9623655913978495</v>
      </c>
      <c r="I25" s="110">
        <v>854</v>
      </c>
      <c r="J25" s="110">
        <v>2292</v>
      </c>
      <c r="K25" s="139">
        <v>3.6199040767386093</v>
      </c>
      <c r="M25" s="125"/>
      <c r="N25" s="126"/>
    </row>
    <row r="26" spans="1:16" s="194" customFormat="1" ht="19.5" customHeight="1" x14ac:dyDescent="0.2">
      <c r="A26" s="231"/>
      <c r="B26" s="199" t="s">
        <v>87</v>
      </c>
      <c r="C26" s="283">
        <v>854</v>
      </c>
      <c r="D26" s="200">
        <v>2386</v>
      </c>
      <c r="E26" s="136">
        <v>3.2134292565947242</v>
      </c>
      <c r="F26" s="200">
        <v>187</v>
      </c>
      <c r="G26" s="200">
        <v>515</v>
      </c>
      <c r="H26" s="136">
        <v>2.9623655913978495</v>
      </c>
      <c r="I26" s="200">
        <v>854</v>
      </c>
      <c r="J26" s="200">
        <v>2292</v>
      </c>
      <c r="K26" s="284">
        <v>3.6199040767386093</v>
      </c>
      <c r="M26" s="87"/>
      <c r="N26" s="123"/>
    </row>
    <row r="27" spans="1:16" s="104" customFormat="1" ht="19.5" customHeight="1" x14ac:dyDescent="0.25">
      <c r="A27" s="140"/>
      <c r="B27" s="197" t="s">
        <v>84</v>
      </c>
      <c r="C27" s="130">
        <v>834</v>
      </c>
      <c r="D27" s="198">
        <v>2264</v>
      </c>
      <c r="E27" s="131">
        <v>3.2134292565947242</v>
      </c>
      <c r="F27" s="198">
        <v>186</v>
      </c>
      <c r="G27" s="198">
        <v>471</v>
      </c>
      <c r="H27" s="131">
        <v>2.9623655913978495</v>
      </c>
      <c r="I27" s="198">
        <v>834</v>
      </c>
      <c r="J27" s="198">
        <v>2192</v>
      </c>
      <c r="K27" s="141">
        <v>3.6199040767386093</v>
      </c>
      <c r="M27" s="125"/>
      <c r="N27" s="126"/>
    </row>
    <row r="28" spans="1:16" s="104" customFormat="1" ht="19.5" customHeight="1" thickBot="1" x14ac:dyDescent="0.3">
      <c r="A28" s="142"/>
      <c r="B28" s="201" t="s">
        <v>72</v>
      </c>
      <c r="C28" s="202">
        <v>807</v>
      </c>
      <c r="D28" s="202">
        <v>2003</v>
      </c>
      <c r="E28" s="145">
        <v>3.007434944237918</v>
      </c>
      <c r="F28" s="202">
        <v>157</v>
      </c>
      <c r="G28" s="202">
        <v>383</v>
      </c>
      <c r="H28" s="145">
        <v>3.0382165605095541</v>
      </c>
      <c r="I28" s="202">
        <v>807</v>
      </c>
      <c r="J28" s="202">
        <v>1994</v>
      </c>
      <c r="K28" s="146">
        <v>3.5192069392812888</v>
      </c>
      <c r="M28" s="125"/>
      <c r="N28" s="126"/>
    </row>
    <row r="29" spans="1:16" s="104" customFormat="1" ht="19.5" customHeight="1" x14ac:dyDescent="0.25">
      <c r="A29" s="231"/>
      <c r="B29" s="199" t="s">
        <v>18</v>
      </c>
      <c r="C29" s="200">
        <v>780</v>
      </c>
      <c r="D29" s="200">
        <v>2397</v>
      </c>
      <c r="E29" s="136">
        <v>3.0730769230769233</v>
      </c>
      <c r="F29" s="200">
        <v>142</v>
      </c>
      <c r="G29" s="200">
        <v>413</v>
      </c>
      <c r="H29" s="136">
        <v>2.908450704225352</v>
      </c>
      <c r="I29" s="200">
        <v>780</v>
      </c>
      <c r="J29" s="200">
        <v>2781</v>
      </c>
      <c r="K29" s="284">
        <v>3.5653846153846156</v>
      </c>
      <c r="M29" s="125"/>
      <c r="N29" s="126"/>
    </row>
    <row r="30" spans="1:16" s="104" customFormat="1" ht="19.5" customHeight="1" thickBot="1" x14ac:dyDescent="0.3">
      <c r="A30" s="142"/>
      <c r="B30" s="143" t="s">
        <v>96</v>
      </c>
      <c r="C30" s="144">
        <v>704</v>
      </c>
      <c r="D30" s="147">
        <v>2085.5</v>
      </c>
      <c r="E30" s="145">
        <v>2.9623579545454546</v>
      </c>
      <c r="F30" s="144">
        <v>147</v>
      </c>
      <c r="G30" s="144">
        <v>479</v>
      </c>
      <c r="H30" s="145">
        <v>3.2585034013605441</v>
      </c>
      <c r="I30" s="144">
        <v>704</v>
      </c>
      <c r="J30" s="144">
        <v>2546</v>
      </c>
      <c r="K30" s="146">
        <v>3.6164772727272729</v>
      </c>
      <c r="M30" s="125"/>
      <c r="N30" s="126"/>
    </row>
    <row r="31" spans="1:16" s="104" customFormat="1" ht="19.5" customHeight="1" x14ac:dyDescent="0.25">
      <c r="A31" s="133"/>
      <c r="B31" s="134" t="s">
        <v>97</v>
      </c>
      <c r="C31" s="135">
        <v>677</v>
      </c>
      <c r="D31" s="135">
        <v>1920</v>
      </c>
      <c r="E31" s="136">
        <v>2.8360413589364843</v>
      </c>
      <c r="F31" s="135">
        <v>162</v>
      </c>
      <c r="G31" s="135">
        <v>456</v>
      </c>
      <c r="H31" s="136">
        <v>2.8148148148148149</v>
      </c>
      <c r="I31" s="135">
        <v>677</v>
      </c>
      <c r="J31" s="135">
        <v>2502</v>
      </c>
      <c r="K31" s="136">
        <v>3.6957163958641064</v>
      </c>
      <c r="M31" s="125"/>
      <c r="N31" s="126"/>
    </row>
    <row r="32" spans="1:16" s="104" customFormat="1" ht="19.5" customHeight="1" x14ac:dyDescent="0.25">
      <c r="A32" s="128"/>
      <c r="B32" s="129" t="s">
        <v>98</v>
      </c>
      <c r="C32" s="132">
        <v>672</v>
      </c>
      <c r="D32" s="132">
        <v>1960</v>
      </c>
      <c r="E32" s="131">
        <v>2.9166666666666665</v>
      </c>
      <c r="F32" s="132">
        <v>152</v>
      </c>
      <c r="G32" s="132">
        <v>472</v>
      </c>
      <c r="H32" s="131">
        <v>3.1052631578947367</v>
      </c>
      <c r="I32" s="132">
        <v>672</v>
      </c>
      <c r="J32" s="132">
        <v>2401</v>
      </c>
      <c r="K32" s="131">
        <v>3.5729166666666665</v>
      </c>
      <c r="M32" s="125"/>
      <c r="N32" s="126"/>
    </row>
    <row r="33" spans="1:14" s="104" customFormat="1" ht="19.5" customHeight="1" x14ac:dyDescent="0.25">
      <c r="A33" s="128"/>
      <c r="B33" s="129" t="s">
        <v>99</v>
      </c>
      <c r="C33" s="132">
        <v>673</v>
      </c>
      <c r="D33" s="132">
        <v>1889</v>
      </c>
      <c r="E33" s="131">
        <v>2.8068350668647843</v>
      </c>
      <c r="F33" s="132">
        <v>131</v>
      </c>
      <c r="G33" s="132">
        <v>371</v>
      </c>
      <c r="H33" s="131">
        <v>2.83206106870229</v>
      </c>
      <c r="I33" s="132">
        <v>673</v>
      </c>
      <c r="J33" s="132">
        <v>2230</v>
      </c>
      <c r="K33" s="131">
        <v>3.3135215453194653</v>
      </c>
      <c r="M33" s="125"/>
      <c r="N33" s="126"/>
    </row>
    <row r="34" spans="1:14" x14ac:dyDescent="0.2">
      <c r="A34" s="90"/>
      <c r="M34" s="87"/>
    </row>
    <row r="35" spans="1:14" x14ac:dyDescent="0.2">
      <c r="M35" s="8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5</vt:i4>
      </vt:variant>
    </vt:vector>
  </HeadingPairs>
  <TitlesOfParts>
    <vt:vector size="16" baseType="lpstr">
      <vt:lpstr>Tab_2-B-1-A1-A6-Foreb_h_-åv_</vt:lpstr>
      <vt:lpstr>Tabell_2-1-K-Fritidsklubber</vt:lpstr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2012-03-19T14:36:19Z</cp:lastPrinted>
  <dcterms:created xsi:type="dcterms:W3CDTF">2003-11-04T12:39:02Z</dcterms:created>
  <dcterms:modified xsi:type="dcterms:W3CDTF">2015-04-07T10:58:59Z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</Properties>
</file>