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slokommune-my.sharepoint.com/personal/knut_kvamsdahl_byr_oslo_kommune_no/Documents/Documents/Tariff/T25/På nett/"/>
    </mc:Choice>
  </mc:AlternateContent>
  <xr:revisionPtr revIDLastSave="0" documentId="8_{E66A8699-B8AA-4BC7-9FC7-75F436419803}" xr6:coauthVersionLast="47" xr6:coauthVersionMax="47" xr10:uidLastSave="{00000000-0000-0000-0000-000000000000}"/>
  <bookViews>
    <workbookView xWindow="1560" yWindow="1560" windowWidth="33225" windowHeight="19380" xr2:uid="{9E8835C8-7D27-4C94-AB87-1F6531289A9A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86" i="1" l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</calcChain>
</file>

<file path=xl/sharedStrings.xml><?xml version="1.0" encoding="utf-8"?>
<sst xmlns="http://schemas.openxmlformats.org/spreadsheetml/2006/main" count="33" uniqueCount="21">
  <si>
    <t>Lønnstabell Oslo kommune fra 01.05.2025</t>
  </si>
  <si>
    <t>Ekskl. OU-fond (180)</t>
  </si>
  <si>
    <t xml:space="preserve">Lønn pr dag </t>
  </si>
  <si>
    <t>Lønn pr time</t>
  </si>
  <si>
    <t>Overtid</t>
  </si>
  <si>
    <t>37,5 t/u</t>
  </si>
  <si>
    <t>(Trekktab. for månedslønte)</t>
  </si>
  <si>
    <t>36,0 t/u</t>
  </si>
  <si>
    <t>35,5 t/u</t>
  </si>
  <si>
    <t>33,6 t/u</t>
  </si>
  <si>
    <t>1925 t</t>
  </si>
  <si>
    <t>1950 t</t>
  </si>
  <si>
    <t>Tillegg</t>
  </si>
  <si>
    <t>Ltr</t>
  </si>
  <si>
    <t>Årslønn</t>
  </si>
  <si>
    <t>Mnd</t>
  </si>
  <si>
    <t>1872 t</t>
  </si>
  <si>
    <t>1846 t</t>
  </si>
  <si>
    <t>1747 t</t>
  </si>
  <si>
    <t>50 %</t>
  </si>
  <si>
    <t>100%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</si>
</sst>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6" formatCode="_ * #,##0_ ;_ * \-#,##0_ ;_ * &quot;-&quot;??_ ;_ @_ 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0" fontId="0" fillId="2" borderId="0" xfId="0" applyFill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Continuous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2" fillId="2" borderId="12" xfId="0" applyFont="1" applyFill="1" applyBorder="1" applyAlignment="1">
      <alignment horizontal="centerContinuous"/>
    </xf>
    <xf numFmtId="0" fontId="2" fillId="2" borderId="16" xfId="0" applyFont="1" applyFill="1" applyBorder="1" applyAlignment="1">
      <alignment horizontal="left"/>
    </xf>
    <xf numFmtId="1" fontId="2" fillId="2" borderId="16" xfId="0" applyNumberFormat="1" applyFont="1" applyFill="1" applyBorder="1" applyAlignment="1">
      <alignment horizontal="centerContinuous"/>
    </xf>
    <xf numFmtId="0" fontId="2" fillId="2" borderId="13" xfId="0" applyFont="1" applyFill="1" applyBorder="1" applyAlignment="1">
      <alignment horizontal="centerContinuous"/>
    </xf>
    <xf numFmtId="0" fontId="2" fillId="2" borderId="15" xfId="0" applyFont="1" applyFill="1" applyBorder="1" applyAlignment="1">
      <alignment horizontal="left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Continuous"/>
    </xf>
    <xf numFmtId="3" fontId="2" fillId="2" borderId="22" xfId="0" applyNumberFormat="1" applyFont="1" applyFill="1" applyBorder="1" applyAlignment="1">
      <alignment horizontal="centerContinuous"/>
    </xf>
    <xf numFmtId="0" fontId="2" fillId="2" borderId="23" xfId="0" applyFont="1" applyFill="1" applyBorder="1" applyAlignment="1">
      <alignment horizontal="centerContinuous"/>
    </xf>
    <xf numFmtId="0" fontId="2" fillId="2" borderId="24" xfId="0" applyFont="1" applyFill="1" applyBorder="1" applyAlignment="1">
      <alignment horizontal="centerContinuous"/>
    </xf>
    <xf numFmtId="0" fontId="2" fillId="2" borderId="25" xfId="0" applyFont="1" applyFill="1" applyBorder="1"/>
    <xf numFmtId="0" fontId="2" fillId="2" borderId="26" xfId="0" applyFont="1" applyFill="1" applyBorder="1"/>
    <xf numFmtId="0" fontId="2" fillId="2" borderId="27" xfId="0" applyFont="1" applyFill="1" applyBorder="1"/>
    <xf numFmtId="0" fontId="2" fillId="2" borderId="28" xfId="0" applyFont="1" applyFill="1" applyBorder="1" applyAlignment="1">
      <alignment horizontal="centerContinuous"/>
    </xf>
    <xf numFmtId="0" fontId="2" fillId="2" borderId="29" xfId="0" applyFont="1" applyFill="1" applyBorder="1" applyAlignment="1">
      <alignment horizontal="centerContinuous"/>
    </xf>
    <xf numFmtId="0" fontId="2" fillId="2" borderId="30" xfId="0" applyFont="1" applyFill="1" applyBorder="1" applyAlignment="1">
      <alignment horizontal="centerContinuous"/>
    </xf>
    <xf numFmtId="0" fontId="2" fillId="2" borderId="30" xfId="0" applyFont="1" applyFill="1" applyBorder="1" applyAlignment="1">
      <alignment horizontal="center"/>
    </xf>
    <xf numFmtId="0" fontId="2" fillId="2" borderId="31" xfId="0" applyFont="1" applyFill="1" applyBorder="1" applyAlignment="1">
      <alignment horizontal="centerContinuous"/>
    </xf>
    <xf numFmtId="0" fontId="2" fillId="2" borderId="32" xfId="0" applyFont="1" applyFill="1" applyBorder="1" applyAlignment="1">
      <alignment horizontal="left"/>
    </xf>
    <xf numFmtId="0" fontId="2" fillId="2" borderId="29" xfId="0" quotePrefix="1" applyFont="1" applyFill="1" applyBorder="1" applyAlignment="1">
      <alignment horizontal="center"/>
    </xf>
    <xf numFmtId="0" fontId="2" fillId="2" borderId="32" xfId="0" quotePrefix="1" applyFont="1" applyFill="1" applyBorder="1" applyAlignment="1">
      <alignment horizontal="center"/>
    </xf>
    <xf numFmtId="12" fontId="2" fillId="2" borderId="21" xfId="0" applyNumberFormat="1" applyFont="1" applyFill="1" applyBorder="1" applyAlignment="1">
      <alignment horizontal="centerContinuous"/>
    </xf>
    <xf numFmtId="164" fontId="0" fillId="2" borderId="0" xfId="0" applyNumberFormat="1" applyFill="1"/>
    <xf numFmtId="0" fontId="2" fillId="2" borderId="5" xfId="0" applyFont="1" applyFill="1" applyBorder="1"/>
    <xf numFmtId="166" fontId="3" fillId="2" borderId="5" xfId="1" applyNumberFormat="1" applyFont="1" applyFill="1" applyBorder="1"/>
    <xf numFmtId="43" fontId="3" fillId="2" borderId="5" xfId="1" applyFont="1" applyFill="1" applyBorder="1"/>
    <xf numFmtId="43" fontId="3" fillId="2" borderId="19" xfId="1" applyFont="1" applyFill="1" applyBorder="1"/>
    <xf numFmtId="43" fontId="3" fillId="2" borderId="33" xfId="1" applyFont="1" applyFill="1" applyBorder="1"/>
    <xf numFmtId="43" fontId="3" fillId="2" borderId="34" xfId="1" applyFont="1" applyFill="1" applyBorder="1"/>
    <xf numFmtId="43" fontId="3" fillId="2" borderId="1" xfId="1" applyFont="1" applyFill="1" applyBorder="1"/>
    <xf numFmtId="43" fontId="3" fillId="2" borderId="2" xfId="1" applyFont="1" applyFill="1" applyBorder="1"/>
    <xf numFmtId="43" fontId="3" fillId="2" borderId="4" xfId="1" applyFont="1" applyFill="1" applyBorder="1"/>
    <xf numFmtId="43" fontId="3" fillId="2" borderId="35" xfId="1" applyFont="1" applyFill="1" applyBorder="1"/>
    <xf numFmtId="43" fontId="3" fillId="2" borderId="3" xfId="1" applyFont="1" applyFill="1" applyBorder="1"/>
    <xf numFmtId="43" fontId="3" fillId="2" borderId="36" xfId="1" applyFont="1" applyFill="1" applyBorder="1"/>
    <xf numFmtId="0" fontId="2" fillId="2" borderId="37" xfId="0" applyFont="1" applyFill="1" applyBorder="1"/>
    <xf numFmtId="166" fontId="3" fillId="2" borderId="37" xfId="1" applyNumberFormat="1" applyFont="1" applyFill="1" applyBorder="1"/>
    <xf numFmtId="43" fontId="3" fillId="2" borderId="37" xfId="1" applyFont="1" applyFill="1" applyBorder="1"/>
    <xf numFmtId="43" fontId="3" fillId="2" borderId="12" xfId="1" applyFont="1" applyFill="1" applyBorder="1"/>
    <xf numFmtId="43" fontId="3" fillId="2" borderId="13" xfId="1" applyFont="1" applyFill="1" applyBorder="1"/>
    <xf numFmtId="43" fontId="3" fillId="2" borderId="14" xfId="1" applyFont="1" applyFill="1" applyBorder="1"/>
    <xf numFmtId="43" fontId="3" fillId="2" borderId="15" xfId="1" applyFont="1" applyFill="1" applyBorder="1"/>
    <xf numFmtId="43" fontId="3" fillId="2" borderId="16" xfId="1" applyFont="1" applyFill="1" applyBorder="1"/>
    <xf numFmtId="43" fontId="3" fillId="2" borderId="38" xfId="1" applyFont="1" applyFill="1" applyBorder="1"/>
    <xf numFmtId="1" fontId="0" fillId="2" borderId="0" xfId="0" applyNumberFormat="1" applyFill="1"/>
    <xf numFmtId="0" fontId="3" fillId="2" borderId="0" xfId="0" applyFont="1" applyFill="1"/>
    <xf numFmtId="166" fontId="3" fillId="2" borderId="37" xfId="1" quotePrefix="1" applyNumberFormat="1" applyFont="1" applyFill="1" applyBorder="1"/>
    <xf numFmtId="0" fontId="2" fillId="2" borderId="39" xfId="0" applyFont="1" applyFill="1" applyBorder="1"/>
    <xf numFmtId="166" fontId="3" fillId="2" borderId="39" xfId="1" quotePrefix="1" applyNumberFormat="1" applyFont="1" applyFill="1" applyBorder="1"/>
    <xf numFmtId="43" fontId="3" fillId="2" borderId="39" xfId="1" applyFont="1" applyFill="1" applyBorder="1"/>
    <xf numFmtId="43" fontId="3" fillId="2" borderId="24" xfId="1" applyFont="1" applyFill="1" applyBorder="1"/>
    <xf numFmtId="43" fontId="3" fillId="2" borderId="40" xfId="1" applyFont="1" applyFill="1" applyBorder="1"/>
    <xf numFmtId="43" fontId="3" fillId="2" borderId="25" xfId="1" applyFont="1" applyFill="1" applyBorder="1"/>
    <xf numFmtId="43" fontId="3" fillId="2" borderId="28" xfId="1" applyFont="1" applyFill="1" applyBorder="1"/>
    <xf numFmtId="43" fontId="3" fillId="2" borderId="27" xfId="1" applyFont="1" applyFill="1" applyBorder="1"/>
    <xf numFmtId="43" fontId="3" fillId="2" borderId="41" xfId="1" applyFont="1" applyFill="1" applyBorder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5E74B-BA25-4DF6-934E-86E8BC9572E6}">
  <dimension ref="A1:AC88"/>
  <sheetViews>
    <sheetView tabSelected="1" workbookViewId="0">
      <selection sqref="A1:XFD1048576"/>
    </sheetView>
  </sheetViews>
  <sheetFormatPr baseColWidth="10" defaultColWidth="3.28515625" defaultRowHeight="15" x14ac:dyDescent="0.25"/>
  <cols>
    <col min="2" max="2" width="10.42578125" customWidth="1"/>
    <col min="3" max="3" width="11" bestFit="1" customWidth="1"/>
    <col min="4" max="5" width="9.5703125" bestFit="1" customWidth="1"/>
    <col min="6" max="7" width="9.28515625" customWidth="1"/>
    <col min="8" max="8" width="9.5703125" bestFit="1" customWidth="1"/>
    <col min="9" max="13" width="8.42578125" bestFit="1" customWidth="1"/>
    <col min="14" max="14" width="9.28515625" customWidth="1"/>
    <col min="15" max="15" width="9.42578125" bestFit="1" customWidth="1"/>
    <col min="16" max="16" width="9.140625" customWidth="1"/>
    <col min="17" max="17" width="9.42578125" bestFit="1" customWidth="1"/>
    <col min="18" max="18" width="9.42578125" customWidth="1"/>
    <col min="19" max="19" width="9.42578125" bestFit="1" customWidth="1"/>
    <col min="20" max="20" width="9.28515625" customWidth="1"/>
    <col min="21" max="21" width="9.42578125" bestFit="1" customWidth="1"/>
    <col min="22" max="22" width="9.28515625" bestFit="1" customWidth="1"/>
    <col min="23" max="23" width="9.42578125" bestFit="1" customWidth="1"/>
    <col min="24" max="24" width="9.28515625" bestFit="1" customWidth="1"/>
    <col min="25" max="25" width="9.42578125" bestFit="1" customWidth="1"/>
    <col min="26" max="26" width="7.7109375" bestFit="1" customWidth="1"/>
    <col min="27" max="255" width="9.140625" customWidth="1"/>
  </cols>
  <sheetData>
    <row r="1" spans="1:28" x14ac:dyDescent="0.25">
      <c r="A1" s="1" t="s">
        <v>0</v>
      </c>
    </row>
    <row r="2" spans="1:28" x14ac:dyDescent="0.25">
      <c r="A2" s="1" t="s">
        <v>1</v>
      </c>
    </row>
    <row r="3" spans="1:28" ht="15.75" thickBot="1" x14ac:dyDescent="0.3"/>
    <row r="4" spans="1:28" s="2" customFormat="1" ht="15.75" thickBot="1" x14ac:dyDescent="0.3">
      <c r="D4" s="3" t="s">
        <v>2</v>
      </c>
      <c r="E4" s="4"/>
      <c r="F4" s="5"/>
      <c r="G4" s="5"/>
      <c r="H4" s="6"/>
      <c r="I4" s="7" t="s">
        <v>3</v>
      </c>
      <c r="J4" s="8"/>
      <c r="K4" s="8"/>
      <c r="L4" s="8"/>
      <c r="M4" s="9"/>
      <c r="N4" s="10" t="s">
        <v>4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2"/>
      <c r="Z4" s="13" t="s">
        <v>5</v>
      </c>
    </row>
    <row r="5" spans="1:28" s="2" customFormat="1" ht="15.75" thickBot="1" x14ac:dyDescent="0.3">
      <c r="D5" s="14" t="s">
        <v>6</v>
      </c>
      <c r="E5" s="15"/>
      <c r="F5" s="16"/>
      <c r="G5" s="16"/>
      <c r="H5" s="17"/>
      <c r="I5" s="18" t="s">
        <v>5</v>
      </c>
      <c r="J5" s="19" t="s">
        <v>7</v>
      </c>
      <c r="K5" s="20"/>
      <c r="L5" s="21" t="s">
        <v>8</v>
      </c>
      <c r="M5" s="22" t="s">
        <v>9</v>
      </c>
      <c r="N5" s="7">
        <v>1747</v>
      </c>
      <c r="O5" s="9"/>
      <c r="P5" s="7">
        <v>1846</v>
      </c>
      <c r="Q5" s="9"/>
      <c r="R5" s="7">
        <v>1850</v>
      </c>
      <c r="S5" s="9"/>
      <c r="T5" s="7">
        <v>1872</v>
      </c>
      <c r="U5" s="9"/>
      <c r="V5" s="23" t="s">
        <v>10</v>
      </c>
      <c r="W5" s="24"/>
      <c r="X5" s="25" t="s">
        <v>11</v>
      </c>
      <c r="Y5" s="26"/>
      <c r="Z5" s="27" t="s">
        <v>12</v>
      </c>
    </row>
    <row r="6" spans="1:28" s="2" customFormat="1" ht="15.75" thickBot="1" x14ac:dyDescent="0.3">
      <c r="A6" s="28" t="s">
        <v>13</v>
      </c>
      <c r="B6" s="28" t="s">
        <v>14</v>
      </c>
      <c r="C6" s="29" t="s">
        <v>15</v>
      </c>
      <c r="D6" s="30">
        <v>261</v>
      </c>
      <c r="E6" s="31">
        <v>264</v>
      </c>
      <c r="F6" s="32">
        <v>287</v>
      </c>
      <c r="G6" s="33">
        <v>312</v>
      </c>
      <c r="H6" s="34">
        <v>313</v>
      </c>
      <c r="I6" s="35" t="s">
        <v>11</v>
      </c>
      <c r="J6" s="36" t="s">
        <v>16</v>
      </c>
      <c r="K6" s="37">
        <v>1850</v>
      </c>
      <c r="L6" s="38" t="s">
        <v>17</v>
      </c>
      <c r="M6" s="39" t="s">
        <v>18</v>
      </c>
      <c r="N6" s="40" t="s">
        <v>19</v>
      </c>
      <c r="O6" s="41" t="s">
        <v>20</v>
      </c>
      <c r="P6" s="40" t="s">
        <v>19</v>
      </c>
      <c r="Q6" s="41" t="s">
        <v>20</v>
      </c>
      <c r="R6" s="40" t="s">
        <v>19</v>
      </c>
      <c r="S6" s="41" t="s">
        <v>20</v>
      </c>
      <c r="T6" s="40" t="s">
        <v>19</v>
      </c>
      <c r="U6" s="41" t="s">
        <v>20</v>
      </c>
      <c r="V6" s="40" t="s">
        <v>19</v>
      </c>
      <c r="W6" s="41" t="s">
        <v>20</v>
      </c>
      <c r="X6" s="40" t="s">
        <v>19</v>
      </c>
      <c r="Y6" s="41" t="s">
        <v>20</v>
      </c>
      <c r="Z6" s="42">
        <v>1.3333333333333333</v>
      </c>
      <c r="AB6" s="43"/>
    </row>
    <row r="7" spans="1:28" s="2" customFormat="1" x14ac:dyDescent="0.25">
      <c r="A7" s="44">
        <v>1</v>
      </c>
      <c r="B7" s="45">
        <v>449350</v>
      </c>
      <c r="C7" s="46">
        <f>B7/12</f>
        <v>37445.833333333336</v>
      </c>
      <c r="D7" s="47">
        <f>B7/261</f>
        <v>1721.647509578544</v>
      </c>
      <c r="E7" s="48">
        <f>B7/264</f>
        <v>1702.0833333333333</v>
      </c>
      <c r="F7" s="49">
        <f>B7/287</f>
        <v>1565.6794425087107</v>
      </c>
      <c r="G7" s="49">
        <f>B7/312</f>
        <v>1440.2243589743589</v>
      </c>
      <c r="H7" s="49">
        <f>B7/313</f>
        <v>1435.6230031948883</v>
      </c>
      <c r="I7" s="50">
        <f>$B7/1950</f>
        <v>230.43589743589743</v>
      </c>
      <c r="J7" s="51">
        <f>$B7/1872</f>
        <v>240.03739316239316</v>
      </c>
      <c r="K7" s="51">
        <f>$B7/1850</f>
        <v>242.8918918918919</v>
      </c>
      <c r="L7" s="51">
        <f>$B7/1846</f>
        <v>243.41820151679306</v>
      </c>
      <c r="M7" s="52">
        <f>$B7/1747</f>
        <v>257.21236405266171</v>
      </c>
      <c r="N7" s="50">
        <f>(B7+180)/1747*1.5</f>
        <v>385.97309673726386</v>
      </c>
      <c r="O7" s="52">
        <f>(B7+180)/1747*2</f>
        <v>514.63079564968518</v>
      </c>
      <c r="P7" s="50">
        <f>(B7+180)/1846*1.5</f>
        <v>365.27356446370527</v>
      </c>
      <c r="Q7" s="52">
        <f>(B7+180)/1846*2</f>
        <v>487.0314192849404</v>
      </c>
      <c r="R7" s="53">
        <f>($B7+180)/1850*1.5</f>
        <v>364.48378378378379</v>
      </c>
      <c r="S7" s="54">
        <f>($B7+180)/1850*2</f>
        <v>485.97837837837835</v>
      </c>
      <c r="T7" s="50">
        <f>(B7+180)/1872*1.5</f>
        <v>360.2003205128205</v>
      </c>
      <c r="U7" s="52">
        <f>(B7+180)/1872*2</f>
        <v>480.267094017094</v>
      </c>
      <c r="V7" s="53">
        <f>($B7+180)/1925*1.5</f>
        <v>350.28311688311692</v>
      </c>
      <c r="W7" s="52">
        <f>($B7+180)/1925*2</f>
        <v>467.04415584415585</v>
      </c>
      <c r="X7" s="50">
        <f>($B7+180)/1950*1.5</f>
        <v>345.79230769230765</v>
      </c>
      <c r="Y7" s="52">
        <f>($B7+180)/1950*2</f>
        <v>461.05641025641023</v>
      </c>
      <c r="Z7" s="55">
        <f>(($B7+180)/1950)/3*4</f>
        <v>307.37094017094017</v>
      </c>
    </row>
    <row r="8" spans="1:28" s="2" customFormat="1" x14ac:dyDescent="0.25">
      <c r="A8" s="56">
        <v>2</v>
      </c>
      <c r="B8" s="57">
        <v>452650</v>
      </c>
      <c r="C8" s="58">
        <f t="shared" ref="C8:C71" si="0">B8/12</f>
        <v>37720.833333333336</v>
      </c>
      <c r="D8" s="59">
        <f t="shared" ref="D8:D71" si="1">B8/261</f>
        <v>1734.2911877394636</v>
      </c>
      <c r="E8" s="60">
        <f t="shared" ref="E8:E71" si="2">B8/264</f>
        <v>1714.5833333333333</v>
      </c>
      <c r="F8" s="61">
        <f t="shared" ref="F8:F71" si="3">B8/287</f>
        <v>1577.1777003484322</v>
      </c>
      <c r="G8" s="61">
        <f t="shared" ref="G8:G71" si="4">B8/312</f>
        <v>1450.801282051282</v>
      </c>
      <c r="H8" s="61">
        <f t="shared" ref="H8:H71" si="5">B8/313</f>
        <v>1446.1661341853035</v>
      </c>
      <c r="I8" s="59">
        <f t="shared" ref="I8:I71" si="6">$B8/1950</f>
        <v>232.12820512820514</v>
      </c>
      <c r="J8" s="60">
        <f t="shared" ref="J8:J71" si="7">$B8/1872</f>
        <v>241.80021367521368</v>
      </c>
      <c r="K8" s="60">
        <f t="shared" ref="K8:K71" si="8">$B8/1850</f>
        <v>244.67567567567568</v>
      </c>
      <c r="L8" s="60">
        <f t="shared" ref="L8:L71" si="9">$B8/1846</f>
        <v>245.20585048754063</v>
      </c>
      <c r="M8" s="62">
        <f t="shared" ref="M8:M71" si="10">$B8/1747</f>
        <v>259.10131654264455</v>
      </c>
      <c r="N8" s="59">
        <f t="shared" ref="N8:N71" si="11">(B8+180)/1747*1.5</f>
        <v>388.80652547223815</v>
      </c>
      <c r="O8" s="62">
        <f t="shared" ref="O8:O71" si="12">(B8+180)/1747*2</f>
        <v>518.40870062965087</v>
      </c>
      <c r="P8" s="59">
        <f t="shared" ref="P8:P71" si="13">(B8+180)/1846*1.5</f>
        <v>367.95503791982662</v>
      </c>
      <c r="Q8" s="62">
        <f t="shared" ref="Q8:Q71" si="14">(B8+180)/1846*2</f>
        <v>490.60671722643553</v>
      </c>
      <c r="R8" s="63">
        <f t="shared" ref="R8:R70" si="15">($B8+180)/1850*1.5</f>
        <v>367.15945945945947</v>
      </c>
      <c r="S8" s="61">
        <f t="shared" ref="S8:S71" si="16">($B8+180)/1850*2</f>
        <v>489.54594594594596</v>
      </c>
      <c r="T8" s="59">
        <f t="shared" ref="T8:T71" si="17">(B8+180)/1872*1.5</f>
        <v>362.84455128205127</v>
      </c>
      <c r="U8" s="62">
        <f t="shared" ref="U8:U71" si="18">(B8+180)/1872*2</f>
        <v>483.79273504273505</v>
      </c>
      <c r="V8" s="63">
        <f t="shared" ref="V8:V71" si="19">($B8+180)/1925*1.5</f>
        <v>352.85454545454547</v>
      </c>
      <c r="W8" s="62">
        <f t="shared" ref="W8:W71" si="20">($B8+180)/1925*2</f>
        <v>470.4727272727273</v>
      </c>
      <c r="X8" s="59">
        <f t="shared" ref="X8:X71" si="21">($B8+180)/1950*1.5</f>
        <v>348.33076923076925</v>
      </c>
      <c r="Y8" s="62">
        <f t="shared" ref="Y8:Y71" si="22">($B8+180)/1950*2</f>
        <v>464.44102564102565</v>
      </c>
      <c r="Z8" s="64">
        <f t="shared" ref="Z8:Z71" si="23">(($B8+180)/1950)/3*4</f>
        <v>309.62735042735045</v>
      </c>
    </row>
    <row r="9" spans="1:28" s="2" customFormat="1" x14ac:dyDescent="0.25">
      <c r="A9" s="56">
        <v>3</v>
      </c>
      <c r="B9" s="57">
        <v>456050</v>
      </c>
      <c r="C9" s="58">
        <f t="shared" si="0"/>
        <v>38004.166666666664</v>
      </c>
      <c r="D9" s="59">
        <f t="shared" si="1"/>
        <v>1747.3180076628353</v>
      </c>
      <c r="E9" s="60">
        <f t="shared" si="2"/>
        <v>1727.4621212121212</v>
      </c>
      <c r="F9" s="61">
        <f t="shared" si="3"/>
        <v>1589.0243902439024</v>
      </c>
      <c r="G9" s="61">
        <f t="shared" si="4"/>
        <v>1461.698717948718</v>
      </c>
      <c r="H9" s="61">
        <f t="shared" si="5"/>
        <v>1457.0287539936103</v>
      </c>
      <c r="I9" s="59">
        <f t="shared" si="6"/>
        <v>233.87179487179486</v>
      </c>
      <c r="J9" s="60">
        <f t="shared" si="7"/>
        <v>243.616452991453</v>
      </c>
      <c r="K9" s="60">
        <f t="shared" si="8"/>
        <v>246.51351351351352</v>
      </c>
      <c r="L9" s="60">
        <f t="shared" si="9"/>
        <v>247.04767063921994</v>
      </c>
      <c r="M9" s="62">
        <f t="shared" si="10"/>
        <v>261.04751001717227</v>
      </c>
      <c r="N9" s="59">
        <f t="shared" si="11"/>
        <v>391.72581568402973</v>
      </c>
      <c r="O9" s="62">
        <f t="shared" si="12"/>
        <v>522.3010875787063</v>
      </c>
      <c r="P9" s="59">
        <f t="shared" si="13"/>
        <v>370.71776814734562</v>
      </c>
      <c r="Q9" s="62">
        <f t="shared" si="14"/>
        <v>494.29035752979416</v>
      </c>
      <c r="R9" s="63">
        <f t="shared" si="15"/>
        <v>369.91621621621624</v>
      </c>
      <c r="S9" s="61">
        <f t="shared" si="16"/>
        <v>493.22162162162164</v>
      </c>
      <c r="T9" s="59">
        <f t="shared" si="17"/>
        <v>365.56891025641028</v>
      </c>
      <c r="U9" s="62">
        <f t="shared" si="18"/>
        <v>487.42521367521368</v>
      </c>
      <c r="V9" s="63">
        <f t="shared" si="19"/>
        <v>355.50389610389612</v>
      </c>
      <c r="W9" s="62">
        <f t="shared" si="20"/>
        <v>474.00519480519483</v>
      </c>
      <c r="X9" s="59">
        <f t="shared" si="21"/>
        <v>350.94615384615383</v>
      </c>
      <c r="Y9" s="62">
        <f t="shared" si="22"/>
        <v>467.92820512820515</v>
      </c>
      <c r="Z9" s="64">
        <f t="shared" si="23"/>
        <v>311.95213675213677</v>
      </c>
    </row>
    <row r="10" spans="1:28" s="2" customFormat="1" x14ac:dyDescent="0.25">
      <c r="A10" s="56">
        <v>4</v>
      </c>
      <c r="B10" s="57">
        <v>459550</v>
      </c>
      <c r="C10" s="58">
        <f t="shared" si="0"/>
        <v>38295.833333333336</v>
      </c>
      <c r="D10" s="59">
        <f t="shared" si="1"/>
        <v>1760.7279693486589</v>
      </c>
      <c r="E10" s="60">
        <f t="shared" si="2"/>
        <v>1740.719696969697</v>
      </c>
      <c r="F10" s="61">
        <f t="shared" si="3"/>
        <v>1601.219512195122</v>
      </c>
      <c r="G10" s="61">
        <f t="shared" si="4"/>
        <v>1472.9166666666667</v>
      </c>
      <c r="H10" s="61">
        <f t="shared" si="5"/>
        <v>1468.2108626198083</v>
      </c>
      <c r="I10" s="59">
        <f t="shared" si="6"/>
        <v>235.66666666666666</v>
      </c>
      <c r="J10" s="60">
        <f t="shared" si="7"/>
        <v>245.48611111111111</v>
      </c>
      <c r="K10" s="60">
        <f t="shared" si="8"/>
        <v>248.40540540540542</v>
      </c>
      <c r="L10" s="60">
        <f t="shared" si="9"/>
        <v>248.94366197183098</v>
      </c>
      <c r="M10" s="62">
        <f t="shared" si="10"/>
        <v>263.05094447624498</v>
      </c>
      <c r="N10" s="59">
        <f t="shared" si="11"/>
        <v>394.73096737263882</v>
      </c>
      <c r="O10" s="62">
        <f t="shared" si="12"/>
        <v>526.30795649685172</v>
      </c>
      <c r="P10" s="59">
        <f t="shared" si="13"/>
        <v>373.56175514626216</v>
      </c>
      <c r="Q10" s="62">
        <f t="shared" si="14"/>
        <v>498.08234019501623</v>
      </c>
      <c r="R10" s="63">
        <f t="shared" si="15"/>
        <v>372.75405405405405</v>
      </c>
      <c r="S10" s="61">
        <f t="shared" si="16"/>
        <v>497.00540540540538</v>
      </c>
      <c r="T10" s="59">
        <f t="shared" si="17"/>
        <v>368.37339743589746</v>
      </c>
      <c r="U10" s="62">
        <f t="shared" si="18"/>
        <v>491.16452991452991</v>
      </c>
      <c r="V10" s="63">
        <f t="shared" si="19"/>
        <v>358.23116883116882</v>
      </c>
      <c r="W10" s="62">
        <f t="shared" si="20"/>
        <v>477.64155844155846</v>
      </c>
      <c r="X10" s="59">
        <f t="shared" si="21"/>
        <v>353.63846153846157</v>
      </c>
      <c r="Y10" s="62">
        <f t="shared" si="22"/>
        <v>471.51794871794874</v>
      </c>
      <c r="Z10" s="64">
        <f t="shared" si="23"/>
        <v>314.34529914529918</v>
      </c>
    </row>
    <row r="11" spans="1:28" s="2" customFormat="1" x14ac:dyDescent="0.25">
      <c r="A11" s="56">
        <v>5</v>
      </c>
      <c r="B11" s="57">
        <v>463050</v>
      </c>
      <c r="C11" s="58">
        <f t="shared" si="0"/>
        <v>38587.5</v>
      </c>
      <c r="D11" s="59">
        <f t="shared" si="1"/>
        <v>1774.1379310344828</v>
      </c>
      <c r="E11" s="60">
        <f t="shared" si="2"/>
        <v>1753.9772727272727</v>
      </c>
      <c r="F11" s="61">
        <f t="shared" si="3"/>
        <v>1613.4146341463415</v>
      </c>
      <c r="G11" s="61">
        <f t="shared" si="4"/>
        <v>1484.1346153846155</v>
      </c>
      <c r="H11" s="61">
        <f t="shared" si="5"/>
        <v>1479.3929712460065</v>
      </c>
      <c r="I11" s="59">
        <f t="shared" si="6"/>
        <v>237.46153846153845</v>
      </c>
      <c r="J11" s="60">
        <f t="shared" si="7"/>
        <v>247.35576923076923</v>
      </c>
      <c r="K11" s="60">
        <f t="shared" si="8"/>
        <v>250.29729729729729</v>
      </c>
      <c r="L11" s="60">
        <f t="shared" si="9"/>
        <v>250.83965330444204</v>
      </c>
      <c r="M11" s="62">
        <f t="shared" si="10"/>
        <v>265.05437893531769</v>
      </c>
      <c r="N11" s="59">
        <f t="shared" si="11"/>
        <v>397.73611906124785</v>
      </c>
      <c r="O11" s="62">
        <f t="shared" si="12"/>
        <v>530.31482541499713</v>
      </c>
      <c r="P11" s="59">
        <f t="shared" si="13"/>
        <v>376.40574214517875</v>
      </c>
      <c r="Q11" s="62">
        <f t="shared" si="14"/>
        <v>501.87432286023835</v>
      </c>
      <c r="R11" s="63">
        <f t="shared" si="15"/>
        <v>375.59189189189192</v>
      </c>
      <c r="S11" s="61">
        <f t="shared" si="16"/>
        <v>500.78918918918919</v>
      </c>
      <c r="T11" s="59">
        <f t="shared" si="17"/>
        <v>371.17788461538458</v>
      </c>
      <c r="U11" s="62">
        <f t="shared" si="18"/>
        <v>494.90384615384613</v>
      </c>
      <c r="V11" s="63">
        <f t="shared" si="19"/>
        <v>360.95844155844156</v>
      </c>
      <c r="W11" s="62">
        <f t="shared" si="20"/>
        <v>481.27792207792209</v>
      </c>
      <c r="X11" s="59">
        <f t="shared" si="21"/>
        <v>356.33076923076925</v>
      </c>
      <c r="Y11" s="62">
        <f t="shared" si="22"/>
        <v>475.10769230769233</v>
      </c>
      <c r="Z11" s="64">
        <f t="shared" si="23"/>
        <v>316.73846153846154</v>
      </c>
    </row>
    <row r="12" spans="1:28" s="2" customFormat="1" x14ac:dyDescent="0.25">
      <c r="A12" s="56">
        <v>6</v>
      </c>
      <c r="B12" s="57">
        <v>466650</v>
      </c>
      <c r="C12" s="58">
        <f t="shared" si="0"/>
        <v>38887.5</v>
      </c>
      <c r="D12" s="59">
        <f t="shared" si="1"/>
        <v>1787.9310344827586</v>
      </c>
      <c r="E12" s="60">
        <f t="shared" si="2"/>
        <v>1767.6136363636363</v>
      </c>
      <c r="F12" s="61">
        <f t="shared" si="3"/>
        <v>1625.9581881533102</v>
      </c>
      <c r="G12" s="61">
        <f t="shared" si="4"/>
        <v>1495.6730769230769</v>
      </c>
      <c r="H12" s="61">
        <f t="shared" si="5"/>
        <v>1490.8945686900959</v>
      </c>
      <c r="I12" s="59">
        <f t="shared" si="6"/>
        <v>239.30769230769232</v>
      </c>
      <c r="J12" s="60">
        <f t="shared" si="7"/>
        <v>249.27884615384616</v>
      </c>
      <c r="K12" s="60">
        <f t="shared" si="8"/>
        <v>252.24324324324326</v>
      </c>
      <c r="L12" s="60">
        <f t="shared" si="9"/>
        <v>252.78981581798485</v>
      </c>
      <c r="M12" s="62">
        <f t="shared" si="10"/>
        <v>267.11505437893533</v>
      </c>
      <c r="N12" s="59">
        <f t="shared" si="11"/>
        <v>400.82713222667428</v>
      </c>
      <c r="O12" s="62">
        <f t="shared" si="12"/>
        <v>534.43617630223241</v>
      </c>
      <c r="P12" s="59">
        <f t="shared" si="13"/>
        <v>379.33098591549299</v>
      </c>
      <c r="Q12" s="62">
        <f t="shared" si="14"/>
        <v>505.77464788732397</v>
      </c>
      <c r="R12" s="63">
        <f t="shared" si="15"/>
        <v>378.51081081081077</v>
      </c>
      <c r="S12" s="61">
        <f t="shared" si="16"/>
        <v>504.68108108108106</v>
      </c>
      <c r="T12" s="59">
        <f t="shared" si="17"/>
        <v>374.0625</v>
      </c>
      <c r="U12" s="62">
        <f t="shared" si="18"/>
        <v>498.75</v>
      </c>
      <c r="V12" s="63">
        <f t="shared" si="19"/>
        <v>363.76363636363635</v>
      </c>
      <c r="W12" s="62">
        <f t="shared" si="20"/>
        <v>485.0181818181818</v>
      </c>
      <c r="X12" s="59">
        <f t="shared" si="21"/>
        <v>359.1</v>
      </c>
      <c r="Y12" s="62">
        <f t="shared" si="22"/>
        <v>478.8</v>
      </c>
      <c r="Z12" s="64">
        <f t="shared" si="23"/>
        <v>319.2</v>
      </c>
    </row>
    <row r="13" spans="1:28" s="2" customFormat="1" x14ac:dyDescent="0.25">
      <c r="A13" s="56">
        <v>7</v>
      </c>
      <c r="B13" s="57">
        <v>470350</v>
      </c>
      <c r="C13" s="58">
        <f t="shared" si="0"/>
        <v>39195.833333333336</v>
      </c>
      <c r="D13" s="59">
        <f t="shared" si="1"/>
        <v>1802.1072796934866</v>
      </c>
      <c r="E13" s="60">
        <f t="shared" si="2"/>
        <v>1781.628787878788</v>
      </c>
      <c r="F13" s="61">
        <f t="shared" si="3"/>
        <v>1638.8501742160279</v>
      </c>
      <c r="G13" s="61">
        <f t="shared" si="4"/>
        <v>1507.5320512820513</v>
      </c>
      <c r="H13" s="61">
        <f t="shared" si="5"/>
        <v>1502.7156549520766</v>
      </c>
      <c r="I13" s="59">
        <f t="shared" si="6"/>
        <v>241.2051282051282</v>
      </c>
      <c r="J13" s="60">
        <f t="shared" si="7"/>
        <v>251.25534188034189</v>
      </c>
      <c r="K13" s="60">
        <f t="shared" si="8"/>
        <v>254.24324324324326</v>
      </c>
      <c r="L13" s="60">
        <f t="shared" si="9"/>
        <v>254.79414951245937</v>
      </c>
      <c r="M13" s="62">
        <f t="shared" si="10"/>
        <v>269.2329708070979</v>
      </c>
      <c r="N13" s="59">
        <f t="shared" si="11"/>
        <v>404.00400686891817</v>
      </c>
      <c r="O13" s="62">
        <f t="shared" si="12"/>
        <v>538.67200915855756</v>
      </c>
      <c r="P13" s="59">
        <f t="shared" si="13"/>
        <v>382.33748645720476</v>
      </c>
      <c r="Q13" s="62">
        <f t="shared" si="14"/>
        <v>509.78331527627302</v>
      </c>
      <c r="R13" s="63">
        <f t="shared" si="15"/>
        <v>381.51081081081077</v>
      </c>
      <c r="S13" s="61">
        <f t="shared" si="16"/>
        <v>508.68108108108106</v>
      </c>
      <c r="T13" s="59">
        <f t="shared" si="17"/>
        <v>377.02724358974359</v>
      </c>
      <c r="U13" s="62">
        <f t="shared" si="18"/>
        <v>502.70299145299145</v>
      </c>
      <c r="V13" s="63">
        <f t="shared" si="19"/>
        <v>366.64675324675324</v>
      </c>
      <c r="W13" s="62">
        <f t="shared" si="20"/>
        <v>488.86233766233767</v>
      </c>
      <c r="X13" s="59">
        <f t="shared" si="21"/>
        <v>361.94615384615383</v>
      </c>
      <c r="Y13" s="62">
        <f t="shared" si="22"/>
        <v>482.59487179487178</v>
      </c>
      <c r="Z13" s="64">
        <f t="shared" si="23"/>
        <v>321.72991452991454</v>
      </c>
    </row>
    <row r="14" spans="1:28" s="2" customFormat="1" x14ac:dyDescent="0.25">
      <c r="A14" s="56">
        <v>8</v>
      </c>
      <c r="B14" s="57">
        <v>474150</v>
      </c>
      <c r="C14" s="58">
        <f t="shared" si="0"/>
        <v>39512.5</v>
      </c>
      <c r="D14" s="59">
        <f t="shared" si="1"/>
        <v>1816.6666666666667</v>
      </c>
      <c r="E14" s="60">
        <f t="shared" si="2"/>
        <v>1796.0227272727273</v>
      </c>
      <c r="F14" s="61">
        <f t="shared" si="3"/>
        <v>1652.0905923344949</v>
      </c>
      <c r="G14" s="61">
        <f t="shared" si="4"/>
        <v>1519.7115384615386</v>
      </c>
      <c r="H14" s="61">
        <f t="shared" si="5"/>
        <v>1514.8562300319488</v>
      </c>
      <c r="I14" s="59">
        <f t="shared" si="6"/>
        <v>243.15384615384616</v>
      </c>
      <c r="J14" s="60">
        <f t="shared" si="7"/>
        <v>253.28525641025641</v>
      </c>
      <c r="K14" s="60">
        <f t="shared" si="8"/>
        <v>256.29729729729729</v>
      </c>
      <c r="L14" s="60">
        <f t="shared" si="9"/>
        <v>256.85265438786564</v>
      </c>
      <c r="M14" s="62">
        <f t="shared" si="10"/>
        <v>271.40812821980541</v>
      </c>
      <c r="N14" s="59">
        <f t="shared" si="11"/>
        <v>407.26674298797946</v>
      </c>
      <c r="O14" s="62">
        <f t="shared" si="12"/>
        <v>543.02232398397257</v>
      </c>
      <c r="P14" s="59">
        <f t="shared" si="13"/>
        <v>385.42524377031418</v>
      </c>
      <c r="Q14" s="62">
        <f t="shared" si="14"/>
        <v>513.90032502708561</v>
      </c>
      <c r="R14" s="63">
        <f t="shared" si="15"/>
        <v>384.59189189189192</v>
      </c>
      <c r="S14" s="61">
        <f t="shared" si="16"/>
        <v>512.78918918918919</v>
      </c>
      <c r="T14" s="59">
        <f t="shared" si="17"/>
        <v>380.07211538461536</v>
      </c>
      <c r="U14" s="62">
        <f t="shared" si="18"/>
        <v>506.7628205128205</v>
      </c>
      <c r="V14" s="63">
        <f t="shared" si="19"/>
        <v>369.60779220779222</v>
      </c>
      <c r="W14" s="62">
        <f t="shared" si="20"/>
        <v>492.81038961038962</v>
      </c>
      <c r="X14" s="59">
        <f t="shared" si="21"/>
        <v>364.86923076923074</v>
      </c>
      <c r="Y14" s="62">
        <f t="shared" si="22"/>
        <v>486.49230769230769</v>
      </c>
      <c r="Z14" s="64">
        <f t="shared" si="23"/>
        <v>324.32820512820513</v>
      </c>
    </row>
    <row r="15" spans="1:28" s="2" customFormat="1" x14ac:dyDescent="0.25">
      <c r="A15" s="56">
        <v>9</v>
      </c>
      <c r="B15" s="57">
        <v>477950</v>
      </c>
      <c r="C15" s="58">
        <f t="shared" si="0"/>
        <v>39829.166666666664</v>
      </c>
      <c r="D15" s="59">
        <f t="shared" si="1"/>
        <v>1831.2260536398467</v>
      </c>
      <c r="E15" s="60">
        <f t="shared" si="2"/>
        <v>1810.4166666666667</v>
      </c>
      <c r="F15" s="61">
        <f t="shared" si="3"/>
        <v>1665.3310104529617</v>
      </c>
      <c r="G15" s="61">
        <f t="shared" si="4"/>
        <v>1531.8910256410256</v>
      </c>
      <c r="H15" s="61">
        <f t="shared" si="5"/>
        <v>1526.996805111821</v>
      </c>
      <c r="I15" s="59">
        <f t="shared" si="6"/>
        <v>245.10256410256412</v>
      </c>
      <c r="J15" s="60">
        <f t="shared" si="7"/>
        <v>255.31517094017093</v>
      </c>
      <c r="K15" s="60">
        <f t="shared" si="8"/>
        <v>258.35135135135135</v>
      </c>
      <c r="L15" s="60">
        <f t="shared" si="9"/>
        <v>258.91115926327194</v>
      </c>
      <c r="M15" s="62">
        <f t="shared" si="10"/>
        <v>273.58328563251285</v>
      </c>
      <c r="N15" s="59">
        <f t="shared" si="11"/>
        <v>410.52947910704063</v>
      </c>
      <c r="O15" s="62">
        <f t="shared" si="12"/>
        <v>547.37263880938747</v>
      </c>
      <c r="P15" s="59">
        <f t="shared" si="13"/>
        <v>388.51300108342366</v>
      </c>
      <c r="Q15" s="62">
        <f t="shared" si="14"/>
        <v>518.01733477789821</v>
      </c>
      <c r="R15" s="63">
        <f t="shared" si="15"/>
        <v>387.67297297297296</v>
      </c>
      <c r="S15" s="61">
        <f t="shared" si="16"/>
        <v>516.89729729729731</v>
      </c>
      <c r="T15" s="59">
        <f t="shared" si="17"/>
        <v>383.11698717948718</v>
      </c>
      <c r="U15" s="62">
        <f t="shared" si="18"/>
        <v>510.8226495726496</v>
      </c>
      <c r="V15" s="63">
        <f t="shared" si="19"/>
        <v>372.5688311688312</v>
      </c>
      <c r="W15" s="62">
        <f t="shared" si="20"/>
        <v>496.75844155844158</v>
      </c>
      <c r="X15" s="59">
        <f t="shared" si="21"/>
        <v>367.7923076923077</v>
      </c>
      <c r="Y15" s="62">
        <f t="shared" si="22"/>
        <v>490.3897435897436</v>
      </c>
      <c r="Z15" s="64">
        <f t="shared" si="23"/>
        <v>326.92649572649572</v>
      </c>
    </row>
    <row r="16" spans="1:28" s="2" customFormat="1" x14ac:dyDescent="0.25">
      <c r="A16" s="56">
        <v>10</v>
      </c>
      <c r="B16" s="57">
        <v>481450</v>
      </c>
      <c r="C16" s="58">
        <f t="shared" si="0"/>
        <v>40120.833333333336</v>
      </c>
      <c r="D16" s="59">
        <f t="shared" si="1"/>
        <v>1844.6360153256705</v>
      </c>
      <c r="E16" s="60">
        <f t="shared" si="2"/>
        <v>1823.6742424242425</v>
      </c>
      <c r="F16" s="61">
        <f t="shared" si="3"/>
        <v>1677.5261324041812</v>
      </c>
      <c r="G16" s="61">
        <f t="shared" si="4"/>
        <v>1543.1089743589744</v>
      </c>
      <c r="H16" s="61">
        <f t="shared" si="5"/>
        <v>1538.1789137380192</v>
      </c>
      <c r="I16" s="59">
        <f t="shared" si="6"/>
        <v>246.89743589743588</v>
      </c>
      <c r="J16" s="60">
        <f t="shared" si="7"/>
        <v>257.18482905982904</v>
      </c>
      <c r="K16" s="60">
        <f t="shared" si="8"/>
        <v>260.24324324324323</v>
      </c>
      <c r="L16" s="60">
        <f t="shared" si="9"/>
        <v>260.807150595883</v>
      </c>
      <c r="M16" s="62">
        <f t="shared" si="10"/>
        <v>275.58672009158556</v>
      </c>
      <c r="N16" s="59">
        <f t="shared" si="11"/>
        <v>413.53463079564966</v>
      </c>
      <c r="O16" s="62">
        <f t="shared" si="12"/>
        <v>551.37950772753288</v>
      </c>
      <c r="P16" s="59">
        <f t="shared" si="13"/>
        <v>391.35698808234019</v>
      </c>
      <c r="Q16" s="62">
        <f t="shared" si="14"/>
        <v>521.80931744312022</v>
      </c>
      <c r="R16" s="63">
        <f t="shared" si="15"/>
        <v>390.51081081081077</v>
      </c>
      <c r="S16" s="61">
        <f t="shared" si="16"/>
        <v>520.68108108108106</v>
      </c>
      <c r="T16" s="59">
        <f t="shared" si="17"/>
        <v>385.92147435897436</v>
      </c>
      <c r="U16" s="62">
        <f t="shared" si="18"/>
        <v>514.56196581196582</v>
      </c>
      <c r="V16" s="63">
        <f t="shared" si="19"/>
        <v>375.29610389610389</v>
      </c>
      <c r="W16" s="62">
        <f t="shared" si="20"/>
        <v>500.3948051948052</v>
      </c>
      <c r="X16" s="59">
        <f t="shared" si="21"/>
        <v>370.48461538461538</v>
      </c>
      <c r="Y16" s="62">
        <f t="shared" si="22"/>
        <v>493.97948717948719</v>
      </c>
      <c r="Z16" s="64">
        <f t="shared" si="23"/>
        <v>329.31965811965813</v>
      </c>
    </row>
    <row r="17" spans="1:29" s="2" customFormat="1" x14ac:dyDescent="0.25">
      <c r="A17" s="56">
        <v>11</v>
      </c>
      <c r="B17" s="57">
        <v>485050</v>
      </c>
      <c r="C17" s="58">
        <f t="shared" si="0"/>
        <v>40420.833333333336</v>
      </c>
      <c r="D17" s="59">
        <f t="shared" si="1"/>
        <v>1858.4291187739464</v>
      </c>
      <c r="E17" s="60">
        <f t="shared" si="2"/>
        <v>1837.310606060606</v>
      </c>
      <c r="F17" s="61">
        <f t="shared" si="3"/>
        <v>1690.0696864111499</v>
      </c>
      <c r="G17" s="61">
        <f t="shared" si="4"/>
        <v>1554.6474358974358</v>
      </c>
      <c r="H17" s="61">
        <f t="shared" si="5"/>
        <v>1549.6805111821086</v>
      </c>
      <c r="I17" s="59">
        <f t="shared" si="6"/>
        <v>248.74358974358975</v>
      </c>
      <c r="J17" s="60">
        <f t="shared" si="7"/>
        <v>259.107905982906</v>
      </c>
      <c r="K17" s="60">
        <f t="shared" si="8"/>
        <v>262.18918918918916</v>
      </c>
      <c r="L17" s="60">
        <f t="shared" si="9"/>
        <v>262.75731310942581</v>
      </c>
      <c r="M17" s="62">
        <f t="shared" si="10"/>
        <v>277.6473955352032</v>
      </c>
      <c r="N17" s="59">
        <f t="shared" si="11"/>
        <v>416.62564396107609</v>
      </c>
      <c r="O17" s="62">
        <f t="shared" si="12"/>
        <v>555.50085861476816</v>
      </c>
      <c r="P17" s="59">
        <f t="shared" si="13"/>
        <v>394.28223185265438</v>
      </c>
      <c r="Q17" s="62">
        <f t="shared" si="14"/>
        <v>525.70964247020584</v>
      </c>
      <c r="R17" s="63">
        <f t="shared" si="15"/>
        <v>393.42972972972973</v>
      </c>
      <c r="S17" s="61">
        <f t="shared" si="16"/>
        <v>524.57297297297293</v>
      </c>
      <c r="T17" s="59">
        <f t="shared" si="17"/>
        <v>388.80608974358972</v>
      </c>
      <c r="U17" s="62">
        <f t="shared" si="18"/>
        <v>518.40811965811963</v>
      </c>
      <c r="V17" s="63">
        <f t="shared" si="19"/>
        <v>378.10129870129867</v>
      </c>
      <c r="W17" s="62">
        <f t="shared" si="20"/>
        <v>504.13506493506492</v>
      </c>
      <c r="X17" s="59">
        <f t="shared" si="21"/>
        <v>373.25384615384615</v>
      </c>
      <c r="Y17" s="62">
        <f t="shared" si="22"/>
        <v>497.67179487179487</v>
      </c>
      <c r="Z17" s="64">
        <f t="shared" si="23"/>
        <v>331.78119658119658</v>
      </c>
    </row>
    <row r="18" spans="1:29" s="2" customFormat="1" x14ac:dyDescent="0.25">
      <c r="A18" s="56">
        <v>12</v>
      </c>
      <c r="B18" s="57">
        <v>488550</v>
      </c>
      <c r="C18" s="58">
        <f t="shared" si="0"/>
        <v>40712.5</v>
      </c>
      <c r="D18" s="59">
        <f t="shared" si="1"/>
        <v>1871.83908045977</v>
      </c>
      <c r="E18" s="60">
        <f t="shared" si="2"/>
        <v>1850.5681818181818</v>
      </c>
      <c r="F18" s="61">
        <f t="shared" si="3"/>
        <v>1702.2648083623694</v>
      </c>
      <c r="G18" s="61">
        <f t="shared" si="4"/>
        <v>1565.8653846153845</v>
      </c>
      <c r="H18" s="61">
        <f t="shared" si="5"/>
        <v>1560.8626198083068</v>
      </c>
      <c r="I18" s="59">
        <f t="shared" si="6"/>
        <v>250.53846153846155</v>
      </c>
      <c r="J18" s="60">
        <f t="shared" si="7"/>
        <v>260.97756410256409</v>
      </c>
      <c r="K18" s="60">
        <f t="shared" si="8"/>
        <v>264.08108108108109</v>
      </c>
      <c r="L18" s="60">
        <f t="shared" si="9"/>
        <v>264.65330444203681</v>
      </c>
      <c r="M18" s="62">
        <f t="shared" si="10"/>
        <v>279.65082999427591</v>
      </c>
      <c r="N18" s="59">
        <f t="shared" si="11"/>
        <v>419.63079564968518</v>
      </c>
      <c r="O18" s="62">
        <f t="shared" si="12"/>
        <v>559.50772753291358</v>
      </c>
      <c r="P18" s="59">
        <f t="shared" si="13"/>
        <v>397.12621885157097</v>
      </c>
      <c r="Q18" s="62">
        <f t="shared" si="14"/>
        <v>529.50162513542796</v>
      </c>
      <c r="R18" s="63">
        <f t="shared" si="15"/>
        <v>396.2675675675676</v>
      </c>
      <c r="S18" s="61">
        <f t="shared" si="16"/>
        <v>528.35675675675679</v>
      </c>
      <c r="T18" s="59">
        <f t="shared" si="17"/>
        <v>391.61057692307691</v>
      </c>
      <c r="U18" s="62">
        <f t="shared" si="18"/>
        <v>522.14743589743591</v>
      </c>
      <c r="V18" s="63">
        <f t="shared" si="19"/>
        <v>380.82857142857142</v>
      </c>
      <c r="W18" s="62">
        <f t="shared" si="20"/>
        <v>507.77142857142854</v>
      </c>
      <c r="X18" s="59">
        <f t="shared" si="21"/>
        <v>375.94615384615383</v>
      </c>
      <c r="Y18" s="62">
        <f t="shared" si="22"/>
        <v>501.26153846153846</v>
      </c>
      <c r="Z18" s="64">
        <f t="shared" si="23"/>
        <v>334.174358974359</v>
      </c>
    </row>
    <row r="19" spans="1:29" s="2" customFormat="1" x14ac:dyDescent="0.25">
      <c r="A19" s="56">
        <v>13</v>
      </c>
      <c r="B19" s="57">
        <v>492250</v>
      </c>
      <c r="C19" s="58">
        <f t="shared" si="0"/>
        <v>41020.833333333336</v>
      </c>
      <c r="D19" s="59">
        <f t="shared" si="1"/>
        <v>1886.015325670498</v>
      </c>
      <c r="E19" s="60">
        <f t="shared" si="2"/>
        <v>1864.5833333333333</v>
      </c>
      <c r="F19" s="61">
        <f t="shared" si="3"/>
        <v>1715.1567944250871</v>
      </c>
      <c r="G19" s="61">
        <f t="shared" si="4"/>
        <v>1577.7243589743589</v>
      </c>
      <c r="H19" s="61">
        <f t="shared" si="5"/>
        <v>1572.6837060702876</v>
      </c>
      <c r="I19" s="59">
        <f t="shared" si="6"/>
        <v>252.43589743589743</v>
      </c>
      <c r="J19" s="60">
        <f t="shared" si="7"/>
        <v>262.95405982905982</v>
      </c>
      <c r="K19" s="60">
        <f t="shared" si="8"/>
        <v>266.08108108108109</v>
      </c>
      <c r="L19" s="60">
        <f t="shared" si="9"/>
        <v>266.65763813651137</v>
      </c>
      <c r="M19" s="62">
        <f t="shared" si="10"/>
        <v>281.76874642243848</v>
      </c>
      <c r="N19" s="59">
        <f t="shared" si="11"/>
        <v>422.80767029192907</v>
      </c>
      <c r="O19" s="62">
        <f t="shared" si="12"/>
        <v>563.74356038923872</v>
      </c>
      <c r="P19" s="59">
        <f t="shared" si="13"/>
        <v>400.1327193932828</v>
      </c>
      <c r="Q19" s="62">
        <f t="shared" si="14"/>
        <v>533.51029252437706</v>
      </c>
      <c r="R19" s="63">
        <f t="shared" si="15"/>
        <v>399.2675675675676</v>
      </c>
      <c r="S19" s="61">
        <f t="shared" si="16"/>
        <v>532.35675675675679</v>
      </c>
      <c r="T19" s="59">
        <f t="shared" si="17"/>
        <v>394.57532051282055</v>
      </c>
      <c r="U19" s="62">
        <f t="shared" si="18"/>
        <v>526.10042735042737</v>
      </c>
      <c r="V19" s="63">
        <f t="shared" si="19"/>
        <v>383.71168831168831</v>
      </c>
      <c r="W19" s="62">
        <f t="shared" si="20"/>
        <v>511.61558441558441</v>
      </c>
      <c r="X19" s="59">
        <f t="shared" si="21"/>
        <v>378.79230769230765</v>
      </c>
      <c r="Y19" s="62">
        <f t="shared" si="22"/>
        <v>505.05641025641023</v>
      </c>
      <c r="Z19" s="64">
        <f t="shared" si="23"/>
        <v>336.70427350427349</v>
      </c>
    </row>
    <row r="20" spans="1:29" s="2" customFormat="1" x14ac:dyDescent="0.25">
      <c r="A20" s="56">
        <v>14</v>
      </c>
      <c r="B20" s="57">
        <v>496350</v>
      </c>
      <c r="C20" s="58">
        <f t="shared" si="0"/>
        <v>41362.5</v>
      </c>
      <c r="D20" s="59">
        <f t="shared" si="1"/>
        <v>1901.7241379310344</v>
      </c>
      <c r="E20" s="60">
        <f t="shared" si="2"/>
        <v>1880.1136363636363</v>
      </c>
      <c r="F20" s="61">
        <f t="shared" si="3"/>
        <v>1729.4425087108013</v>
      </c>
      <c r="G20" s="61">
        <f t="shared" si="4"/>
        <v>1590.8653846153845</v>
      </c>
      <c r="H20" s="61">
        <f t="shared" si="5"/>
        <v>1585.782747603834</v>
      </c>
      <c r="I20" s="59">
        <f t="shared" si="6"/>
        <v>254.53846153846155</v>
      </c>
      <c r="J20" s="60">
        <f t="shared" si="7"/>
        <v>265.14423076923077</v>
      </c>
      <c r="K20" s="60">
        <f t="shared" si="8"/>
        <v>268.29729729729729</v>
      </c>
      <c r="L20" s="60">
        <f t="shared" si="9"/>
        <v>268.8786565547129</v>
      </c>
      <c r="M20" s="62">
        <f t="shared" si="10"/>
        <v>284.11562678878079</v>
      </c>
      <c r="N20" s="59">
        <f t="shared" si="11"/>
        <v>426.3279908414425</v>
      </c>
      <c r="O20" s="62">
        <f t="shared" si="12"/>
        <v>568.43732112192333</v>
      </c>
      <c r="P20" s="59">
        <f t="shared" si="13"/>
        <v>403.46424702058505</v>
      </c>
      <c r="Q20" s="62">
        <f t="shared" si="14"/>
        <v>537.95232936078003</v>
      </c>
      <c r="R20" s="63">
        <f>($B20+180)/1850*1.5</f>
        <v>402.59189189189192</v>
      </c>
      <c r="S20" s="61">
        <f t="shared" si="16"/>
        <v>536.78918918918919</v>
      </c>
      <c r="T20" s="59">
        <f t="shared" si="17"/>
        <v>397.86057692307696</v>
      </c>
      <c r="U20" s="62">
        <f t="shared" si="18"/>
        <v>530.48076923076928</v>
      </c>
      <c r="V20" s="63">
        <f t="shared" si="19"/>
        <v>386.90649350649352</v>
      </c>
      <c r="W20" s="62">
        <f t="shared" si="20"/>
        <v>515.87532467532469</v>
      </c>
      <c r="X20" s="59">
        <f t="shared" si="21"/>
        <v>381.94615384615383</v>
      </c>
      <c r="Y20" s="62">
        <f t="shared" si="22"/>
        <v>509.26153846153846</v>
      </c>
      <c r="Z20" s="64">
        <f t="shared" si="23"/>
        <v>339.50769230769231</v>
      </c>
    </row>
    <row r="21" spans="1:29" s="2" customFormat="1" x14ac:dyDescent="0.25">
      <c r="A21" s="56">
        <v>15</v>
      </c>
      <c r="B21" s="57">
        <v>500350</v>
      </c>
      <c r="C21" s="58">
        <f t="shared" si="0"/>
        <v>41695.833333333336</v>
      </c>
      <c r="D21" s="59">
        <f t="shared" si="1"/>
        <v>1917.0498084291187</v>
      </c>
      <c r="E21" s="60">
        <f t="shared" si="2"/>
        <v>1895.2651515151515</v>
      </c>
      <c r="F21" s="61">
        <f t="shared" si="3"/>
        <v>1743.3797909407665</v>
      </c>
      <c r="G21" s="61">
        <f>B21/312</f>
        <v>1603.6858974358975</v>
      </c>
      <c r="H21" s="61">
        <f t="shared" si="5"/>
        <v>1598.5623003194887</v>
      </c>
      <c r="I21" s="59">
        <f t="shared" si="6"/>
        <v>256.58974358974359</v>
      </c>
      <c r="J21" s="60">
        <f t="shared" si="7"/>
        <v>267.28098290598291</v>
      </c>
      <c r="K21" s="60">
        <f t="shared" si="8"/>
        <v>270.45945945945948</v>
      </c>
      <c r="L21" s="60">
        <f t="shared" si="9"/>
        <v>271.04550379198264</v>
      </c>
      <c r="M21" s="62">
        <f t="shared" si="10"/>
        <v>286.40526617057816</v>
      </c>
      <c r="N21" s="59">
        <f t="shared" si="11"/>
        <v>429.76244991413853</v>
      </c>
      <c r="O21" s="62">
        <f t="shared" si="12"/>
        <v>573.01659988551808</v>
      </c>
      <c r="P21" s="59">
        <f t="shared" si="13"/>
        <v>406.71451787648971</v>
      </c>
      <c r="Q21" s="62">
        <f t="shared" si="14"/>
        <v>542.28602383531961</v>
      </c>
      <c r="R21" s="63">
        <f t="shared" si="15"/>
        <v>405.83513513513515</v>
      </c>
      <c r="S21" s="61">
        <f t="shared" si="16"/>
        <v>541.11351351351357</v>
      </c>
      <c r="T21" s="59">
        <f t="shared" si="17"/>
        <v>401.0657051282052</v>
      </c>
      <c r="U21" s="62">
        <f t="shared" si="18"/>
        <v>534.75427350427356</v>
      </c>
      <c r="V21" s="63">
        <f t="shared" si="19"/>
        <v>390.02337662337663</v>
      </c>
      <c r="W21" s="62">
        <f t="shared" si="20"/>
        <v>520.03116883116888</v>
      </c>
      <c r="X21" s="59">
        <f>($B21+180)/1950*1.5</f>
        <v>385.02307692307693</v>
      </c>
      <c r="Y21" s="62">
        <f t="shared" si="22"/>
        <v>513.36410256410261</v>
      </c>
      <c r="Z21" s="64">
        <f t="shared" si="23"/>
        <v>342.24273504273509</v>
      </c>
    </row>
    <row r="22" spans="1:29" s="2" customFormat="1" x14ac:dyDescent="0.25">
      <c r="A22" s="56">
        <v>16</v>
      </c>
      <c r="B22" s="57">
        <v>504550</v>
      </c>
      <c r="C22" s="58">
        <f t="shared" si="0"/>
        <v>42045.833333333336</v>
      </c>
      <c r="D22" s="59">
        <f t="shared" si="1"/>
        <v>1933.1417624521073</v>
      </c>
      <c r="E22" s="60">
        <f t="shared" si="2"/>
        <v>1911.1742424242425</v>
      </c>
      <c r="F22" s="61">
        <f t="shared" si="3"/>
        <v>1758.01393728223</v>
      </c>
      <c r="G22" s="61">
        <f t="shared" si="4"/>
        <v>1617.1474358974358</v>
      </c>
      <c r="H22" s="61">
        <f t="shared" si="5"/>
        <v>1611.9808306709265</v>
      </c>
      <c r="I22" s="59">
        <f t="shared" si="6"/>
        <v>258.74358974358972</v>
      </c>
      <c r="J22" s="60">
        <f t="shared" si="7"/>
        <v>269.52457264957263</v>
      </c>
      <c r="K22" s="60">
        <f t="shared" si="8"/>
        <v>272.72972972972974</v>
      </c>
      <c r="L22" s="60">
        <f t="shared" si="9"/>
        <v>273.32069339111592</v>
      </c>
      <c r="M22" s="62">
        <f t="shared" si="10"/>
        <v>288.8093875214654</v>
      </c>
      <c r="N22" s="59">
        <f t="shared" si="11"/>
        <v>433.36863194046941</v>
      </c>
      <c r="O22" s="62">
        <f t="shared" si="12"/>
        <v>577.82484258729255</v>
      </c>
      <c r="P22" s="59">
        <f t="shared" si="13"/>
        <v>410.12730227518966</v>
      </c>
      <c r="Q22" s="62">
        <f t="shared" si="14"/>
        <v>546.83640303358618</v>
      </c>
      <c r="R22" s="63">
        <f t="shared" si="15"/>
        <v>409.24054054054056</v>
      </c>
      <c r="S22" s="61">
        <f t="shared" si="16"/>
        <v>545.65405405405409</v>
      </c>
      <c r="T22" s="59">
        <f t="shared" si="17"/>
        <v>404.43108974358972</v>
      </c>
      <c r="U22" s="62">
        <f t="shared" si="18"/>
        <v>539.241452991453</v>
      </c>
      <c r="V22" s="63">
        <f t="shared" si="19"/>
        <v>393.29610389610389</v>
      </c>
      <c r="W22" s="62">
        <f t="shared" si="20"/>
        <v>524.39480519480514</v>
      </c>
      <c r="X22" s="59">
        <f t="shared" si="21"/>
        <v>388.25384615384615</v>
      </c>
      <c r="Y22" s="62">
        <f t="shared" si="22"/>
        <v>517.67179487179487</v>
      </c>
      <c r="Z22" s="64">
        <f t="shared" si="23"/>
        <v>345.1145299145299</v>
      </c>
    </row>
    <row r="23" spans="1:29" s="2" customFormat="1" x14ac:dyDescent="0.25">
      <c r="A23" s="56">
        <v>17</v>
      </c>
      <c r="B23" s="57">
        <v>508550</v>
      </c>
      <c r="C23" s="58">
        <f t="shared" si="0"/>
        <v>42379.166666666664</v>
      </c>
      <c r="D23" s="59">
        <f t="shared" si="1"/>
        <v>1948.4674329501916</v>
      </c>
      <c r="E23" s="60">
        <f t="shared" si="2"/>
        <v>1926.3257575757575</v>
      </c>
      <c r="F23" s="61">
        <f t="shared" si="3"/>
        <v>1771.9512195121952</v>
      </c>
      <c r="G23" s="61">
        <f t="shared" si="4"/>
        <v>1629.9679487179487</v>
      </c>
      <c r="H23" s="61">
        <f t="shared" si="5"/>
        <v>1624.7603833865815</v>
      </c>
      <c r="I23" s="59">
        <f t="shared" si="6"/>
        <v>260.79487179487177</v>
      </c>
      <c r="J23" s="60">
        <f t="shared" si="7"/>
        <v>271.66132478632477</v>
      </c>
      <c r="K23" s="60">
        <f t="shared" si="8"/>
        <v>274.89189189189187</v>
      </c>
      <c r="L23" s="60">
        <f t="shared" si="9"/>
        <v>275.48754062838572</v>
      </c>
      <c r="M23" s="62">
        <f t="shared" si="10"/>
        <v>291.09902690326271</v>
      </c>
      <c r="N23" s="59">
        <f t="shared" si="11"/>
        <v>436.80309101316539</v>
      </c>
      <c r="O23" s="62">
        <f t="shared" si="12"/>
        <v>582.40412135088718</v>
      </c>
      <c r="P23" s="59">
        <f t="shared" si="13"/>
        <v>413.37757313109421</v>
      </c>
      <c r="Q23" s="62">
        <f t="shared" si="14"/>
        <v>551.17009750812565</v>
      </c>
      <c r="R23" s="63">
        <f t="shared" si="15"/>
        <v>412.48378378378379</v>
      </c>
      <c r="S23" s="61">
        <f t="shared" si="16"/>
        <v>549.97837837837835</v>
      </c>
      <c r="T23" s="59">
        <f t="shared" si="17"/>
        <v>407.63621794871796</v>
      </c>
      <c r="U23" s="62">
        <f t="shared" si="18"/>
        <v>543.51495726495727</v>
      </c>
      <c r="V23" s="63">
        <f t="shared" si="19"/>
        <v>396.412987012987</v>
      </c>
      <c r="W23" s="62">
        <f t="shared" si="20"/>
        <v>528.55064935064934</v>
      </c>
      <c r="X23" s="59">
        <f t="shared" si="21"/>
        <v>391.33076923076919</v>
      </c>
      <c r="Y23" s="62">
        <f t="shared" si="22"/>
        <v>521.77435897435896</v>
      </c>
      <c r="Z23" s="64">
        <f t="shared" si="23"/>
        <v>347.84957264957262</v>
      </c>
    </row>
    <row r="24" spans="1:29" s="2" customFormat="1" x14ac:dyDescent="0.25">
      <c r="A24" s="56">
        <v>18</v>
      </c>
      <c r="B24" s="57">
        <v>512750</v>
      </c>
      <c r="C24" s="58">
        <f t="shared" si="0"/>
        <v>42729.166666666664</v>
      </c>
      <c r="D24" s="59">
        <f t="shared" si="1"/>
        <v>1964.5593869731802</v>
      </c>
      <c r="E24" s="60">
        <f t="shared" si="2"/>
        <v>1942.2348484848485</v>
      </c>
      <c r="F24" s="61">
        <f t="shared" si="3"/>
        <v>1786.5853658536585</v>
      </c>
      <c r="G24" s="61">
        <f t="shared" si="4"/>
        <v>1643.4294871794871</v>
      </c>
      <c r="H24" s="61">
        <f t="shared" si="5"/>
        <v>1638.1789137380192</v>
      </c>
      <c r="I24" s="59">
        <f t="shared" si="6"/>
        <v>262.94871794871796</v>
      </c>
      <c r="J24" s="60">
        <f t="shared" si="7"/>
        <v>273.90491452991455</v>
      </c>
      <c r="K24" s="60">
        <f t="shared" si="8"/>
        <v>277.16216216216219</v>
      </c>
      <c r="L24" s="60">
        <f t="shared" si="9"/>
        <v>277.76273022751894</v>
      </c>
      <c r="M24" s="62">
        <f t="shared" si="10"/>
        <v>293.50314825414995</v>
      </c>
      <c r="N24" s="59">
        <f t="shared" si="11"/>
        <v>440.40927303949627</v>
      </c>
      <c r="O24" s="62">
        <f t="shared" si="12"/>
        <v>587.21236405266166</v>
      </c>
      <c r="P24" s="59">
        <f t="shared" si="13"/>
        <v>416.79035752979416</v>
      </c>
      <c r="Q24" s="62">
        <f t="shared" si="14"/>
        <v>555.72047670639222</v>
      </c>
      <c r="R24" s="63">
        <f t="shared" si="15"/>
        <v>415.88918918918915</v>
      </c>
      <c r="S24" s="61">
        <f t="shared" si="16"/>
        <v>554.51891891891887</v>
      </c>
      <c r="T24" s="59">
        <f t="shared" si="17"/>
        <v>411.00160256410254</v>
      </c>
      <c r="U24" s="62">
        <f t="shared" si="18"/>
        <v>548.00213675213672</v>
      </c>
      <c r="V24" s="63">
        <f t="shared" si="19"/>
        <v>399.68571428571431</v>
      </c>
      <c r="W24" s="62">
        <f t="shared" si="20"/>
        <v>532.91428571428571</v>
      </c>
      <c r="X24" s="59">
        <f t="shared" si="21"/>
        <v>394.56153846153848</v>
      </c>
      <c r="Y24" s="62">
        <f t="shared" si="22"/>
        <v>526.08205128205134</v>
      </c>
      <c r="Z24" s="64">
        <f t="shared" si="23"/>
        <v>350.72136752136754</v>
      </c>
      <c r="AC24" s="65"/>
    </row>
    <row r="25" spans="1:29" s="2" customFormat="1" x14ac:dyDescent="0.25">
      <c r="A25" s="56">
        <v>19</v>
      </c>
      <c r="B25" s="57">
        <v>516950</v>
      </c>
      <c r="C25" s="58">
        <f t="shared" si="0"/>
        <v>43079.166666666664</v>
      </c>
      <c r="D25" s="59">
        <f t="shared" si="1"/>
        <v>1980.6513409961685</v>
      </c>
      <c r="E25" s="60">
        <f t="shared" si="2"/>
        <v>1958.1439393939395</v>
      </c>
      <c r="F25" s="61">
        <f t="shared" si="3"/>
        <v>1801.219512195122</v>
      </c>
      <c r="G25" s="61">
        <f t="shared" si="4"/>
        <v>1656.8910256410256</v>
      </c>
      <c r="H25" s="61">
        <f t="shared" si="5"/>
        <v>1651.5974440894568</v>
      </c>
      <c r="I25" s="59">
        <f t="shared" si="6"/>
        <v>265.10256410256409</v>
      </c>
      <c r="J25" s="60">
        <f t="shared" si="7"/>
        <v>276.14850427350427</v>
      </c>
      <c r="K25" s="60">
        <f t="shared" si="8"/>
        <v>279.43243243243245</v>
      </c>
      <c r="L25" s="60">
        <f t="shared" si="9"/>
        <v>280.03791982665223</v>
      </c>
      <c r="M25" s="62">
        <f t="shared" si="10"/>
        <v>295.90726960503719</v>
      </c>
      <c r="N25" s="59">
        <f t="shared" si="11"/>
        <v>444.0154550658271</v>
      </c>
      <c r="O25" s="62">
        <f t="shared" si="12"/>
        <v>592.02060675443613</v>
      </c>
      <c r="P25" s="59">
        <f t="shared" si="13"/>
        <v>420.20314192849401</v>
      </c>
      <c r="Q25" s="62">
        <f t="shared" si="14"/>
        <v>560.27085590465867</v>
      </c>
      <c r="R25" s="63">
        <f t="shared" si="15"/>
        <v>419.29459459459463</v>
      </c>
      <c r="S25" s="61">
        <f t="shared" si="16"/>
        <v>559.0594594594595</v>
      </c>
      <c r="T25" s="59">
        <f t="shared" si="17"/>
        <v>414.36698717948718</v>
      </c>
      <c r="U25" s="62">
        <f t="shared" si="18"/>
        <v>552.48931623931628</v>
      </c>
      <c r="V25" s="63">
        <f t="shared" si="19"/>
        <v>402.95844155844156</v>
      </c>
      <c r="W25" s="62">
        <f t="shared" si="20"/>
        <v>537.27792207792209</v>
      </c>
      <c r="X25" s="59">
        <f t="shared" si="21"/>
        <v>397.7923076923077</v>
      </c>
      <c r="Y25" s="62">
        <f t="shared" si="22"/>
        <v>530.3897435897436</v>
      </c>
      <c r="Z25" s="64">
        <f t="shared" si="23"/>
        <v>353.5931623931624</v>
      </c>
    </row>
    <row r="26" spans="1:29" s="2" customFormat="1" x14ac:dyDescent="0.25">
      <c r="A26" s="56">
        <v>20</v>
      </c>
      <c r="B26" s="57">
        <v>521150</v>
      </c>
      <c r="C26" s="58">
        <f t="shared" si="0"/>
        <v>43429.166666666664</v>
      </c>
      <c r="D26" s="59">
        <f t="shared" si="1"/>
        <v>1996.7432950191571</v>
      </c>
      <c r="E26" s="60">
        <f t="shared" si="2"/>
        <v>1974.0530303030303</v>
      </c>
      <c r="F26" s="61">
        <f t="shared" si="3"/>
        <v>1815.8536585365853</v>
      </c>
      <c r="G26" s="61">
        <f t="shared" si="4"/>
        <v>1670.3525641025642</v>
      </c>
      <c r="H26" s="61">
        <f t="shared" si="5"/>
        <v>1665.0159744408945</v>
      </c>
      <c r="I26" s="59">
        <f t="shared" si="6"/>
        <v>267.25641025641028</v>
      </c>
      <c r="J26" s="60">
        <f t="shared" si="7"/>
        <v>278.392094017094</v>
      </c>
      <c r="K26" s="60">
        <f t="shared" si="8"/>
        <v>281.70270270270271</v>
      </c>
      <c r="L26" s="60">
        <f t="shared" si="9"/>
        <v>282.31310942578546</v>
      </c>
      <c r="M26" s="62">
        <f t="shared" si="10"/>
        <v>298.31139095592442</v>
      </c>
      <c r="N26" s="59">
        <f t="shared" si="11"/>
        <v>447.62163709215793</v>
      </c>
      <c r="O26" s="62">
        <f t="shared" si="12"/>
        <v>596.82884945621061</v>
      </c>
      <c r="P26" s="59">
        <f t="shared" si="13"/>
        <v>423.61592632719396</v>
      </c>
      <c r="Q26" s="62">
        <f t="shared" si="14"/>
        <v>564.82123510292524</v>
      </c>
      <c r="R26" s="63">
        <f t="shared" si="15"/>
        <v>422.70000000000005</v>
      </c>
      <c r="S26" s="61">
        <f t="shared" si="16"/>
        <v>563.6</v>
      </c>
      <c r="T26" s="59">
        <f t="shared" si="17"/>
        <v>417.73237179487182</v>
      </c>
      <c r="U26" s="62">
        <f t="shared" si="18"/>
        <v>556.97649572649573</v>
      </c>
      <c r="V26" s="63">
        <f t="shared" si="19"/>
        <v>406.23116883116882</v>
      </c>
      <c r="W26" s="62">
        <f t="shared" si="20"/>
        <v>541.64155844155846</v>
      </c>
      <c r="X26" s="59">
        <f t="shared" si="21"/>
        <v>401.02307692307693</v>
      </c>
      <c r="Y26" s="62">
        <f t="shared" si="22"/>
        <v>534.69743589743587</v>
      </c>
      <c r="Z26" s="64">
        <f t="shared" si="23"/>
        <v>356.46495726495726</v>
      </c>
    </row>
    <row r="27" spans="1:29" s="2" customFormat="1" x14ac:dyDescent="0.25">
      <c r="A27" s="56">
        <v>21</v>
      </c>
      <c r="B27" s="57">
        <v>526050</v>
      </c>
      <c r="C27" s="58">
        <f t="shared" si="0"/>
        <v>43837.5</v>
      </c>
      <c r="D27" s="59">
        <f t="shared" si="1"/>
        <v>2015.5172413793102</v>
      </c>
      <c r="E27" s="60">
        <f t="shared" si="2"/>
        <v>1992.6136363636363</v>
      </c>
      <c r="F27" s="61">
        <f t="shared" si="3"/>
        <v>1832.9268292682927</v>
      </c>
      <c r="G27" s="61">
        <f t="shared" si="4"/>
        <v>1686.0576923076924</v>
      </c>
      <c r="H27" s="61">
        <f t="shared" si="5"/>
        <v>1680.6709265175718</v>
      </c>
      <c r="I27" s="59">
        <f t="shared" si="6"/>
        <v>269.76923076923077</v>
      </c>
      <c r="J27" s="60">
        <f t="shared" si="7"/>
        <v>281.00961538461536</v>
      </c>
      <c r="K27" s="60">
        <f t="shared" si="8"/>
        <v>284.35135135135135</v>
      </c>
      <c r="L27" s="60">
        <f t="shared" si="9"/>
        <v>284.96749729144096</v>
      </c>
      <c r="M27" s="62">
        <f t="shared" si="10"/>
        <v>301.11619919862619</v>
      </c>
      <c r="N27" s="59">
        <f t="shared" si="11"/>
        <v>451.82884945621061</v>
      </c>
      <c r="O27" s="62">
        <f t="shared" si="12"/>
        <v>602.43846594161414</v>
      </c>
      <c r="P27" s="59">
        <f t="shared" si="13"/>
        <v>427.59750812567711</v>
      </c>
      <c r="Q27" s="62">
        <f t="shared" si="14"/>
        <v>570.13001083423615</v>
      </c>
      <c r="R27" s="63">
        <f t="shared" si="15"/>
        <v>426.67297297297296</v>
      </c>
      <c r="S27" s="61">
        <f t="shared" si="16"/>
        <v>568.89729729729731</v>
      </c>
      <c r="T27" s="59">
        <f t="shared" si="17"/>
        <v>421.65865384615381</v>
      </c>
      <c r="U27" s="62">
        <f t="shared" si="18"/>
        <v>562.21153846153845</v>
      </c>
      <c r="V27" s="63">
        <f t="shared" si="19"/>
        <v>410.04935064935069</v>
      </c>
      <c r="W27" s="62">
        <f t="shared" si="20"/>
        <v>546.73246753246758</v>
      </c>
      <c r="X27" s="59">
        <f t="shared" si="21"/>
        <v>404.79230769230776</v>
      </c>
      <c r="Y27" s="62">
        <f t="shared" si="22"/>
        <v>539.72307692307697</v>
      </c>
      <c r="Z27" s="64">
        <f t="shared" si="23"/>
        <v>359.81538461538463</v>
      </c>
    </row>
    <row r="28" spans="1:29" s="2" customFormat="1" x14ac:dyDescent="0.25">
      <c r="A28" s="56">
        <v>22</v>
      </c>
      <c r="B28" s="57">
        <v>530750</v>
      </c>
      <c r="C28" s="58">
        <f t="shared" si="0"/>
        <v>44229.166666666664</v>
      </c>
      <c r="D28" s="59">
        <f t="shared" si="1"/>
        <v>2033.5249042145595</v>
      </c>
      <c r="E28" s="60">
        <f t="shared" si="2"/>
        <v>2010.4166666666667</v>
      </c>
      <c r="F28" s="61">
        <f t="shared" si="3"/>
        <v>1849.3031358885016</v>
      </c>
      <c r="G28" s="61">
        <f t="shared" si="4"/>
        <v>1701.1217948717949</v>
      </c>
      <c r="H28" s="61">
        <f t="shared" si="5"/>
        <v>1695.6869009584664</v>
      </c>
      <c r="I28" s="59">
        <f t="shared" si="6"/>
        <v>272.17948717948718</v>
      </c>
      <c r="J28" s="60">
        <f t="shared" si="7"/>
        <v>283.52029914529913</v>
      </c>
      <c r="K28" s="60">
        <f t="shared" si="8"/>
        <v>286.89189189189187</v>
      </c>
      <c r="L28" s="60">
        <f t="shared" si="9"/>
        <v>287.51354279523292</v>
      </c>
      <c r="M28" s="62">
        <f t="shared" si="10"/>
        <v>303.80652547223815</v>
      </c>
      <c r="N28" s="59">
        <f t="shared" si="11"/>
        <v>455.86433886662854</v>
      </c>
      <c r="O28" s="62">
        <f t="shared" si="12"/>
        <v>607.81911848883806</v>
      </c>
      <c r="P28" s="59">
        <f t="shared" si="13"/>
        <v>431.41657638136513</v>
      </c>
      <c r="Q28" s="62">
        <f t="shared" si="14"/>
        <v>575.22210184182018</v>
      </c>
      <c r="R28" s="63">
        <f t="shared" si="15"/>
        <v>430.48378378378379</v>
      </c>
      <c r="S28" s="61">
        <f t="shared" si="16"/>
        <v>573.97837837837835</v>
      </c>
      <c r="T28" s="59">
        <f t="shared" si="17"/>
        <v>425.4246794871795</v>
      </c>
      <c r="U28" s="62">
        <f t="shared" si="18"/>
        <v>567.232905982906</v>
      </c>
      <c r="V28" s="63">
        <f t="shared" si="19"/>
        <v>413.71168831168831</v>
      </c>
      <c r="W28" s="62">
        <f t="shared" si="20"/>
        <v>551.61558441558441</v>
      </c>
      <c r="X28" s="59">
        <f t="shared" si="21"/>
        <v>408.40769230769234</v>
      </c>
      <c r="Y28" s="62">
        <f t="shared" si="22"/>
        <v>544.54358974358979</v>
      </c>
      <c r="Z28" s="64">
        <f t="shared" si="23"/>
        <v>363.02905982905986</v>
      </c>
    </row>
    <row r="29" spans="1:29" s="2" customFormat="1" x14ac:dyDescent="0.25">
      <c r="A29" s="56">
        <v>23</v>
      </c>
      <c r="B29" s="57">
        <v>535350</v>
      </c>
      <c r="C29" s="58">
        <f>B29/12</f>
        <v>44612.5</v>
      </c>
      <c r="D29" s="59">
        <f t="shared" si="1"/>
        <v>2051.1494252873563</v>
      </c>
      <c r="E29" s="60">
        <f t="shared" si="2"/>
        <v>2027.840909090909</v>
      </c>
      <c r="F29" s="61">
        <f t="shared" si="3"/>
        <v>1865.3310104529617</v>
      </c>
      <c r="G29" s="61">
        <f t="shared" si="4"/>
        <v>1715.8653846153845</v>
      </c>
      <c r="H29" s="61">
        <f t="shared" si="5"/>
        <v>1710.3833865814697</v>
      </c>
      <c r="I29" s="59">
        <f t="shared" si="6"/>
        <v>274.53846153846155</v>
      </c>
      <c r="J29" s="60">
        <f t="shared" si="7"/>
        <v>285.97756410256409</v>
      </c>
      <c r="K29" s="60">
        <f t="shared" si="8"/>
        <v>289.37837837837839</v>
      </c>
      <c r="L29" s="60">
        <f t="shared" si="9"/>
        <v>290.00541711809319</v>
      </c>
      <c r="M29" s="62">
        <f t="shared" si="10"/>
        <v>306.43961076130512</v>
      </c>
      <c r="N29" s="59">
        <f t="shared" si="11"/>
        <v>459.81396680022897</v>
      </c>
      <c r="O29" s="62">
        <f t="shared" si="12"/>
        <v>613.085289066972</v>
      </c>
      <c r="P29" s="59">
        <f t="shared" si="13"/>
        <v>435.15438786565545</v>
      </c>
      <c r="Q29" s="62">
        <f t="shared" si="14"/>
        <v>580.2058504875406</v>
      </c>
      <c r="R29" s="63">
        <f t="shared" si="15"/>
        <v>434.21351351351353</v>
      </c>
      <c r="S29" s="61">
        <f t="shared" si="16"/>
        <v>578.95135135135138</v>
      </c>
      <c r="T29" s="59">
        <f t="shared" si="17"/>
        <v>429.11057692307691</v>
      </c>
      <c r="U29" s="62">
        <f t="shared" si="18"/>
        <v>572.14743589743591</v>
      </c>
      <c r="V29" s="63">
        <f t="shared" si="19"/>
        <v>417.29610389610389</v>
      </c>
      <c r="W29" s="62">
        <f t="shared" si="20"/>
        <v>556.39480519480514</v>
      </c>
      <c r="X29" s="59">
        <f t="shared" si="21"/>
        <v>411.94615384615383</v>
      </c>
      <c r="Y29" s="62">
        <f t="shared" si="22"/>
        <v>549.26153846153841</v>
      </c>
      <c r="Z29" s="64">
        <f t="shared" si="23"/>
        <v>366.17435897435894</v>
      </c>
    </row>
    <row r="30" spans="1:29" s="2" customFormat="1" x14ac:dyDescent="0.25">
      <c r="A30" s="56">
        <v>24</v>
      </c>
      <c r="B30" s="57">
        <v>542600</v>
      </c>
      <c r="C30" s="58">
        <f t="shared" si="0"/>
        <v>45216.666666666664</v>
      </c>
      <c r="D30" s="59">
        <f t="shared" si="1"/>
        <v>2078.9272030651341</v>
      </c>
      <c r="E30" s="60">
        <f t="shared" si="2"/>
        <v>2055.3030303030305</v>
      </c>
      <c r="F30" s="61">
        <f t="shared" si="3"/>
        <v>1890.5923344947735</v>
      </c>
      <c r="G30" s="61">
        <f t="shared" si="4"/>
        <v>1739.1025641025642</v>
      </c>
      <c r="H30" s="61">
        <f t="shared" si="5"/>
        <v>1733.5463258785942</v>
      </c>
      <c r="I30" s="59">
        <f t="shared" si="6"/>
        <v>278.25641025641028</v>
      </c>
      <c r="J30" s="60">
        <f t="shared" si="7"/>
        <v>289.85042735042737</v>
      </c>
      <c r="K30" s="60">
        <f t="shared" si="8"/>
        <v>293.29729729729729</v>
      </c>
      <c r="L30" s="60">
        <f t="shared" si="9"/>
        <v>293.93282773564465</v>
      </c>
      <c r="M30" s="62">
        <f t="shared" si="10"/>
        <v>310.58958214081281</v>
      </c>
      <c r="N30" s="59">
        <f t="shared" si="11"/>
        <v>466.03892386949053</v>
      </c>
      <c r="O30" s="62">
        <f t="shared" si="12"/>
        <v>621.38523182598738</v>
      </c>
      <c r="P30" s="59">
        <f t="shared" si="13"/>
        <v>441.04550379198264</v>
      </c>
      <c r="Q30" s="62">
        <f t="shared" si="14"/>
        <v>588.06067172264352</v>
      </c>
      <c r="R30" s="63">
        <f t="shared" si="15"/>
        <v>440.09189189189192</v>
      </c>
      <c r="S30" s="61">
        <f t="shared" si="16"/>
        <v>586.78918918918919</v>
      </c>
      <c r="T30" s="59">
        <f t="shared" si="17"/>
        <v>434.91987179487177</v>
      </c>
      <c r="U30" s="62">
        <f t="shared" si="18"/>
        <v>579.89316239316236</v>
      </c>
      <c r="V30" s="63">
        <f t="shared" si="19"/>
        <v>422.94545454545448</v>
      </c>
      <c r="W30" s="62">
        <f t="shared" si="20"/>
        <v>563.92727272727268</v>
      </c>
      <c r="X30" s="59">
        <f t="shared" si="21"/>
        <v>417.52307692307693</v>
      </c>
      <c r="Y30" s="62">
        <f t="shared" si="22"/>
        <v>556.69743589743587</v>
      </c>
      <c r="Z30" s="64">
        <f t="shared" si="23"/>
        <v>371.13162393162389</v>
      </c>
    </row>
    <row r="31" spans="1:29" s="2" customFormat="1" x14ac:dyDescent="0.25">
      <c r="A31" s="56">
        <v>25</v>
      </c>
      <c r="B31" s="57">
        <v>547000</v>
      </c>
      <c r="C31" s="58">
        <f t="shared" si="0"/>
        <v>45583.333333333336</v>
      </c>
      <c r="D31" s="59">
        <f t="shared" si="1"/>
        <v>2095.7854406130268</v>
      </c>
      <c r="E31" s="60">
        <f t="shared" si="2"/>
        <v>2071.969696969697</v>
      </c>
      <c r="F31" s="61">
        <f t="shared" si="3"/>
        <v>1905.9233449477351</v>
      </c>
      <c r="G31" s="61">
        <f t="shared" si="4"/>
        <v>1753.2051282051282</v>
      </c>
      <c r="H31" s="61">
        <f t="shared" si="5"/>
        <v>1747.6038338658147</v>
      </c>
      <c r="I31" s="59">
        <f t="shared" si="6"/>
        <v>280.5128205128205</v>
      </c>
      <c r="J31" s="60">
        <f t="shared" si="7"/>
        <v>292.20085470085468</v>
      </c>
      <c r="K31" s="60">
        <f t="shared" si="8"/>
        <v>295.67567567567568</v>
      </c>
      <c r="L31" s="60">
        <f t="shared" si="9"/>
        <v>296.31635969664137</v>
      </c>
      <c r="M31" s="62">
        <f t="shared" si="10"/>
        <v>313.10818546078991</v>
      </c>
      <c r="N31" s="59">
        <f t="shared" si="11"/>
        <v>469.81682884945621</v>
      </c>
      <c r="O31" s="62">
        <f t="shared" si="12"/>
        <v>626.42243846594158</v>
      </c>
      <c r="P31" s="59">
        <f t="shared" si="13"/>
        <v>444.62080173347783</v>
      </c>
      <c r="Q31" s="62">
        <f t="shared" si="14"/>
        <v>592.82773564463707</v>
      </c>
      <c r="R31" s="63">
        <f t="shared" si="15"/>
        <v>443.65945945945947</v>
      </c>
      <c r="S31" s="61">
        <f t="shared" si="16"/>
        <v>591.54594594594596</v>
      </c>
      <c r="T31" s="59">
        <f t="shared" si="17"/>
        <v>438.44551282051282</v>
      </c>
      <c r="U31" s="62">
        <f t="shared" si="18"/>
        <v>584.59401709401709</v>
      </c>
      <c r="V31" s="63">
        <f t="shared" si="19"/>
        <v>426.37402597402604</v>
      </c>
      <c r="W31" s="62">
        <f t="shared" si="20"/>
        <v>568.49870129870135</v>
      </c>
      <c r="X31" s="59">
        <f t="shared" si="21"/>
        <v>420.90769230769229</v>
      </c>
      <c r="Y31" s="62">
        <f t="shared" si="22"/>
        <v>561.21025641025642</v>
      </c>
      <c r="Z31" s="64">
        <f t="shared" si="23"/>
        <v>374.14017094017095</v>
      </c>
    </row>
    <row r="32" spans="1:29" s="2" customFormat="1" x14ac:dyDescent="0.25">
      <c r="A32" s="56">
        <v>26</v>
      </c>
      <c r="B32" s="57">
        <v>552000</v>
      </c>
      <c r="C32" s="58">
        <f t="shared" si="0"/>
        <v>46000</v>
      </c>
      <c r="D32" s="59">
        <f t="shared" si="1"/>
        <v>2114.9425287356321</v>
      </c>
      <c r="E32" s="60">
        <f t="shared" si="2"/>
        <v>2090.909090909091</v>
      </c>
      <c r="F32" s="61">
        <f t="shared" si="3"/>
        <v>1923.3449477351917</v>
      </c>
      <c r="G32" s="61">
        <f t="shared" si="4"/>
        <v>1769.2307692307693</v>
      </c>
      <c r="H32" s="61">
        <f t="shared" si="5"/>
        <v>1763.5782747603835</v>
      </c>
      <c r="I32" s="59">
        <f t="shared" si="6"/>
        <v>283.07692307692309</v>
      </c>
      <c r="J32" s="60">
        <f t="shared" si="7"/>
        <v>294.87179487179486</v>
      </c>
      <c r="K32" s="60">
        <f t="shared" si="8"/>
        <v>298.37837837837839</v>
      </c>
      <c r="L32" s="60">
        <f t="shared" si="9"/>
        <v>299.02491874322862</v>
      </c>
      <c r="M32" s="62">
        <f t="shared" si="10"/>
        <v>315.97023468803661</v>
      </c>
      <c r="N32" s="59">
        <f t="shared" si="11"/>
        <v>474.10990269032624</v>
      </c>
      <c r="O32" s="62">
        <f t="shared" si="12"/>
        <v>632.14653692043498</v>
      </c>
      <c r="P32" s="59">
        <f t="shared" si="13"/>
        <v>448.68364030335863</v>
      </c>
      <c r="Q32" s="62">
        <f t="shared" si="14"/>
        <v>598.24485373781147</v>
      </c>
      <c r="R32" s="63">
        <f t="shared" si="15"/>
        <v>447.71351351351353</v>
      </c>
      <c r="S32" s="61">
        <f t="shared" si="16"/>
        <v>596.95135135135138</v>
      </c>
      <c r="T32" s="59">
        <f t="shared" si="17"/>
        <v>442.45192307692309</v>
      </c>
      <c r="U32" s="62">
        <f t="shared" si="18"/>
        <v>589.93589743589746</v>
      </c>
      <c r="V32" s="63">
        <f t="shared" si="19"/>
        <v>430.27012987012984</v>
      </c>
      <c r="W32" s="62">
        <f t="shared" si="20"/>
        <v>573.69350649350645</v>
      </c>
      <c r="X32" s="59">
        <f t="shared" si="21"/>
        <v>424.7538461538461</v>
      </c>
      <c r="Y32" s="62">
        <f t="shared" si="22"/>
        <v>566.3384615384615</v>
      </c>
      <c r="Z32" s="64">
        <f>(($B32+180)/1950)/3*4</f>
        <v>377.55897435897435</v>
      </c>
    </row>
    <row r="33" spans="1:26" s="2" customFormat="1" x14ac:dyDescent="0.25">
      <c r="A33" s="56">
        <v>27</v>
      </c>
      <c r="B33" s="57">
        <v>557200</v>
      </c>
      <c r="C33" s="58">
        <f t="shared" si="0"/>
        <v>46433.333333333336</v>
      </c>
      <c r="D33" s="59">
        <f t="shared" si="1"/>
        <v>2134.8659003831417</v>
      </c>
      <c r="E33" s="60">
        <f t="shared" si="2"/>
        <v>2110.6060606060605</v>
      </c>
      <c r="F33" s="61">
        <f t="shared" si="3"/>
        <v>1941.4634146341464</v>
      </c>
      <c r="G33" s="61">
        <f t="shared" si="4"/>
        <v>1785.8974358974358</v>
      </c>
      <c r="H33" s="61">
        <f t="shared" si="5"/>
        <v>1780.1916932907347</v>
      </c>
      <c r="I33" s="59">
        <f t="shared" si="6"/>
        <v>285.74358974358972</v>
      </c>
      <c r="J33" s="60">
        <f t="shared" si="7"/>
        <v>297.64957264957263</v>
      </c>
      <c r="K33" s="60">
        <f t="shared" si="8"/>
        <v>301.18918918918916</v>
      </c>
      <c r="L33" s="60">
        <f t="shared" si="9"/>
        <v>301.84182015167931</v>
      </c>
      <c r="M33" s="62">
        <f t="shared" si="10"/>
        <v>318.94676588437324</v>
      </c>
      <c r="N33" s="59">
        <f t="shared" si="11"/>
        <v>478.57469948483117</v>
      </c>
      <c r="O33" s="62">
        <f t="shared" si="12"/>
        <v>638.09959931310823</v>
      </c>
      <c r="P33" s="59">
        <f t="shared" si="13"/>
        <v>452.90899241603461</v>
      </c>
      <c r="Q33" s="62">
        <f t="shared" si="14"/>
        <v>603.87865655471285</v>
      </c>
      <c r="R33" s="63">
        <f t="shared" si="15"/>
        <v>451.92972972972973</v>
      </c>
      <c r="S33" s="61">
        <f t="shared" si="16"/>
        <v>602.57297297297293</v>
      </c>
      <c r="T33" s="59">
        <f t="shared" si="17"/>
        <v>446.61858974358972</v>
      </c>
      <c r="U33" s="62">
        <f t="shared" si="18"/>
        <v>595.491452991453</v>
      </c>
      <c r="V33" s="63">
        <f t="shared" si="19"/>
        <v>434.32207792207788</v>
      </c>
      <c r="W33" s="62">
        <f t="shared" si="20"/>
        <v>579.09610389610384</v>
      </c>
      <c r="X33" s="59">
        <f t="shared" si="21"/>
        <v>428.75384615384615</v>
      </c>
      <c r="Y33" s="62">
        <f t="shared" si="22"/>
        <v>571.67179487179487</v>
      </c>
      <c r="Z33" s="64">
        <f t="shared" si="23"/>
        <v>381.1145299145299</v>
      </c>
    </row>
    <row r="34" spans="1:26" s="2" customFormat="1" x14ac:dyDescent="0.25">
      <c r="A34" s="56">
        <v>28</v>
      </c>
      <c r="B34" s="57">
        <v>562800</v>
      </c>
      <c r="C34" s="58">
        <f t="shared" si="0"/>
        <v>46900</v>
      </c>
      <c r="D34" s="59">
        <f t="shared" si="1"/>
        <v>2156.32183908046</v>
      </c>
      <c r="E34" s="60">
        <f t="shared" si="2"/>
        <v>2131.818181818182</v>
      </c>
      <c r="F34" s="61">
        <f t="shared" si="3"/>
        <v>1960.9756097560976</v>
      </c>
      <c r="G34" s="61">
        <f t="shared" si="4"/>
        <v>1803.8461538461538</v>
      </c>
      <c r="H34" s="61">
        <f t="shared" si="5"/>
        <v>1798.0830670926518</v>
      </c>
      <c r="I34" s="59">
        <f t="shared" si="6"/>
        <v>288.61538461538464</v>
      </c>
      <c r="J34" s="60">
        <f t="shared" si="7"/>
        <v>300.64102564102564</v>
      </c>
      <c r="K34" s="60">
        <f t="shared" si="8"/>
        <v>304.2162162162162</v>
      </c>
      <c r="L34" s="60">
        <f t="shared" si="9"/>
        <v>304.87540628385699</v>
      </c>
      <c r="M34" s="62">
        <f t="shared" si="10"/>
        <v>322.15226101888953</v>
      </c>
      <c r="N34" s="59">
        <f t="shared" si="11"/>
        <v>483.38294218660565</v>
      </c>
      <c r="O34" s="62">
        <f t="shared" si="12"/>
        <v>644.51058958214082</v>
      </c>
      <c r="P34" s="59">
        <f t="shared" si="13"/>
        <v>457.45937161430123</v>
      </c>
      <c r="Q34" s="62">
        <f t="shared" si="14"/>
        <v>609.94582881906831</v>
      </c>
      <c r="R34" s="63">
        <f t="shared" si="15"/>
        <v>456.47027027027025</v>
      </c>
      <c r="S34" s="61">
        <f t="shared" si="16"/>
        <v>608.627027027027</v>
      </c>
      <c r="T34" s="59">
        <f t="shared" si="17"/>
        <v>451.10576923076928</v>
      </c>
      <c r="U34" s="62">
        <f t="shared" si="18"/>
        <v>601.47435897435901</v>
      </c>
      <c r="V34" s="63">
        <f t="shared" si="19"/>
        <v>438.68571428571431</v>
      </c>
      <c r="W34" s="62">
        <f t="shared" si="20"/>
        <v>584.91428571428571</v>
      </c>
      <c r="X34" s="59">
        <f t="shared" si="21"/>
        <v>433.06153846153848</v>
      </c>
      <c r="Y34" s="62">
        <f t="shared" si="22"/>
        <v>577.4153846153846</v>
      </c>
      <c r="Z34" s="64">
        <f t="shared" si="23"/>
        <v>384.94358974358971</v>
      </c>
    </row>
    <row r="35" spans="1:26" s="2" customFormat="1" x14ac:dyDescent="0.25">
      <c r="A35" s="56">
        <v>29</v>
      </c>
      <c r="B35" s="57">
        <v>568700</v>
      </c>
      <c r="C35" s="58">
        <f t="shared" si="0"/>
        <v>47391.666666666664</v>
      </c>
      <c r="D35" s="59">
        <f t="shared" si="1"/>
        <v>2178.9272030651341</v>
      </c>
      <c r="E35" s="60">
        <f t="shared" si="2"/>
        <v>2154.1666666666665</v>
      </c>
      <c r="F35" s="61">
        <f t="shared" si="3"/>
        <v>1981.5331010452962</v>
      </c>
      <c r="G35" s="61">
        <f t="shared" si="4"/>
        <v>1822.7564102564102</v>
      </c>
      <c r="H35" s="61">
        <f t="shared" si="5"/>
        <v>1816.9329073482429</v>
      </c>
      <c r="I35" s="59">
        <f t="shared" si="6"/>
        <v>291.64102564102564</v>
      </c>
      <c r="J35" s="60">
        <f t="shared" si="7"/>
        <v>303.79273504273505</v>
      </c>
      <c r="K35" s="60">
        <f t="shared" si="8"/>
        <v>307.40540540540542</v>
      </c>
      <c r="L35" s="60">
        <f t="shared" si="9"/>
        <v>308.0715059588299</v>
      </c>
      <c r="M35" s="62">
        <f t="shared" si="10"/>
        <v>325.52947910704063</v>
      </c>
      <c r="N35" s="59">
        <f t="shared" si="11"/>
        <v>488.44876931883226</v>
      </c>
      <c r="O35" s="62">
        <f t="shared" si="12"/>
        <v>651.26502575844302</v>
      </c>
      <c r="P35" s="59">
        <f t="shared" si="13"/>
        <v>462.25352112676057</v>
      </c>
      <c r="Q35" s="62">
        <f t="shared" si="14"/>
        <v>616.33802816901414</v>
      </c>
      <c r="R35" s="63">
        <f t="shared" si="15"/>
        <v>461.25405405405411</v>
      </c>
      <c r="S35" s="61">
        <f t="shared" si="16"/>
        <v>615.00540540540544</v>
      </c>
      <c r="T35" s="59">
        <f t="shared" si="17"/>
        <v>455.83333333333337</v>
      </c>
      <c r="U35" s="62">
        <f t="shared" si="18"/>
        <v>607.77777777777783</v>
      </c>
      <c r="V35" s="63">
        <f t="shared" si="19"/>
        <v>443.28311688311692</v>
      </c>
      <c r="W35" s="62">
        <f t="shared" si="20"/>
        <v>591.04415584415585</v>
      </c>
      <c r="X35" s="59">
        <f t="shared" si="21"/>
        <v>437.6</v>
      </c>
      <c r="Y35" s="62">
        <f t="shared" si="22"/>
        <v>583.4666666666667</v>
      </c>
      <c r="Z35" s="64">
        <f t="shared" si="23"/>
        <v>388.97777777777782</v>
      </c>
    </row>
    <row r="36" spans="1:26" s="2" customFormat="1" x14ac:dyDescent="0.25">
      <c r="A36" s="56">
        <v>30</v>
      </c>
      <c r="B36" s="57">
        <v>575100</v>
      </c>
      <c r="C36" s="58">
        <f t="shared" si="0"/>
        <v>47925</v>
      </c>
      <c r="D36" s="59">
        <f t="shared" si="1"/>
        <v>2203.4482758620688</v>
      </c>
      <c r="E36" s="60">
        <f t="shared" si="2"/>
        <v>2178.409090909091</v>
      </c>
      <c r="F36" s="61">
        <f t="shared" si="3"/>
        <v>2003.8327526132405</v>
      </c>
      <c r="G36" s="61">
        <f t="shared" si="4"/>
        <v>1843.2692307692307</v>
      </c>
      <c r="H36" s="61">
        <f t="shared" si="5"/>
        <v>1837.3801916932907</v>
      </c>
      <c r="I36" s="59">
        <f t="shared" si="6"/>
        <v>294.92307692307691</v>
      </c>
      <c r="J36" s="60">
        <f t="shared" si="7"/>
        <v>307.21153846153845</v>
      </c>
      <c r="K36" s="60">
        <f t="shared" si="8"/>
        <v>310.86486486486484</v>
      </c>
      <c r="L36" s="60">
        <f t="shared" si="9"/>
        <v>311.53846153846155</v>
      </c>
      <c r="M36" s="62">
        <f t="shared" si="10"/>
        <v>329.19290211791645</v>
      </c>
      <c r="N36" s="59">
        <f t="shared" si="11"/>
        <v>493.94390383514599</v>
      </c>
      <c r="O36" s="62">
        <f t="shared" si="12"/>
        <v>658.59187178019465</v>
      </c>
      <c r="P36" s="59">
        <f t="shared" si="13"/>
        <v>467.45395449620798</v>
      </c>
      <c r="Q36" s="62">
        <f t="shared" si="14"/>
        <v>623.27193932827731</v>
      </c>
      <c r="R36" s="63">
        <f t="shared" si="15"/>
        <v>466.44324324324322</v>
      </c>
      <c r="S36" s="61">
        <f t="shared" si="16"/>
        <v>621.92432432432429</v>
      </c>
      <c r="T36" s="59">
        <f t="shared" si="17"/>
        <v>460.96153846153845</v>
      </c>
      <c r="U36" s="62">
        <f t="shared" si="18"/>
        <v>614.61538461538464</v>
      </c>
      <c r="V36" s="63">
        <f t="shared" si="19"/>
        <v>448.27012987012984</v>
      </c>
      <c r="W36" s="62">
        <f t="shared" si="20"/>
        <v>597.69350649350645</v>
      </c>
      <c r="X36" s="59">
        <f t="shared" si="21"/>
        <v>442.52307692307693</v>
      </c>
      <c r="Y36" s="62">
        <f t="shared" si="22"/>
        <v>590.03076923076924</v>
      </c>
      <c r="Z36" s="64">
        <f t="shared" si="23"/>
        <v>393.35384615384618</v>
      </c>
    </row>
    <row r="37" spans="1:26" s="2" customFormat="1" x14ac:dyDescent="0.25">
      <c r="A37" s="56">
        <v>31</v>
      </c>
      <c r="B37" s="57">
        <v>582000</v>
      </c>
      <c r="C37" s="58">
        <f t="shared" si="0"/>
        <v>48500</v>
      </c>
      <c r="D37" s="59">
        <f t="shared" si="1"/>
        <v>2229.8850574712642</v>
      </c>
      <c r="E37" s="60">
        <f t="shared" si="2"/>
        <v>2204.5454545454545</v>
      </c>
      <c r="F37" s="61">
        <f t="shared" si="3"/>
        <v>2027.8745644599303</v>
      </c>
      <c r="G37" s="61">
        <f t="shared" si="4"/>
        <v>1865.3846153846155</v>
      </c>
      <c r="H37" s="61">
        <f t="shared" si="5"/>
        <v>1859.4249201277955</v>
      </c>
      <c r="I37" s="59">
        <f t="shared" si="6"/>
        <v>298.46153846153845</v>
      </c>
      <c r="J37" s="60">
        <f t="shared" si="7"/>
        <v>310.89743589743591</v>
      </c>
      <c r="K37" s="60">
        <f t="shared" si="8"/>
        <v>314.59459459459458</v>
      </c>
      <c r="L37" s="60">
        <f t="shared" si="9"/>
        <v>315.27627302275192</v>
      </c>
      <c r="M37" s="62">
        <f t="shared" si="10"/>
        <v>333.14253005151687</v>
      </c>
      <c r="N37" s="59">
        <f t="shared" si="11"/>
        <v>499.86834573554665</v>
      </c>
      <c r="O37" s="62">
        <f t="shared" si="12"/>
        <v>666.4911276473955</v>
      </c>
      <c r="P37" s="59">
        <f t="shared" si="13"/>
        <v>473.06067172264352</v>
      </c>
      <c r="Q37" s="62">
        <f t="shared" si="14"/>
        <v>630.74756229685806</v>
      </c>
      <c r="R37" s="63">
        <f t="shared" si="15"/>
        <v>472.03783783783786</v>
      </c>
      <c r="S37" s="61">
        <f t="shared" si="16"/>
        <v>629.38378378378377</v>
      </c>
      <c r="T37" s="59">
        <f t="shared" si="17"/>
        <v>466.49038461538458</v>
      </c>
      <c r="U37" s="62">
        <f t="shared" si="18"/>
        <v>621.98717948717945</v>
      </c>
      <c r="V37" s="63">
        <f t="shared" si="19"/>
        <v>453.64675324675318</v>
      </c>
      <c r="W37" s="62">
        <f t="shared" si="20"/>
        <v>604.86233766233761</v>
      </c>
      <c r="X37" s="59">
        <f t="shared" si="21"/>
        <v>447.83076923076925</v>
      </c>
      <c r="Y37" s="62">
        <f t="shared" si="22"/>
        <v>597.10769230769233</v>
      </c>
      <c r="Z37" s="64">
        <f t="shared" si="23"/>
        <v>398.07179487179491</v>
      </c>
    </row>
    <row r="38" spans="1:26" s="2" customFormat="1" x14ac:dyDescent="0.25">
      <c r="A38" s="56">
        <v>32</v>
      </c>
      <c r="B38" s="57">
        <v>590100</v>
      </c>
      <c r="C38" s="58">
        <f t="shared" si="0"/>
        <v>49175</v>
      </c>
      <c r="D38" s="59">
        <f t="shared" si="1"/>
        <v>2260.9195402298851</v>
      </c>
      <c r="E38" s="60">
        <f t="shared" si="2"/>
        <v>2235.2272727272725</v>
      </c>
      <c r="F38" s="61">
        <f t="shared" si="3"/>
        <v>2056.0975609756097</v>
      </c>
      <c r="G38" s="61">
        <f t="shared" si="4"/>
        <v>1891.3461538461538</v>
      </c>
      <c r="H38" s="61">
        <f t="shared" si="5"/>
        <v>1885.3035143769969</v>
      </c>
      <c r="I38" s="59">
        <f t="shared" si="6"/>
        <v>302.61538461538464</v>
      </c>
      <c r="J38" s="60">
        <f t="shared" si="7"/>
        <v>315.22435897435895</v>
      </c>
      <c r="K38" s="60">
        <f t="shared" si="8"/>
        <v>318.97297297297297</v>
      </c>
      <c r="L38" s="60">
        <f t="shared" si="9"/>
        <v>319.6641386782232</v>
      </c>
      <c r="M38" s="62">
        <f t="shared" si="10"/>
        <v>337.77904979965655</v>
      </c>
      <c r="N38" s="59">
        <f t="shared" si="11"/>
        <v>506.82312535775611</v>
      </c>
      <c r="O38" s="62">
        <f t="shared" si="12"/>
        <v>675.76416714367485</v>
      </c>
      <c r="P38" s="59">
        <f t="shared" si="13"/>
        <v>479.64247020585049</v>
      </c>
      <c r="Q38" s="62">
        <f t="shared" si="14"/>
        <v>639.52329360780061</v>
      </c>
      <c r="R38" s="63">
        <f t="shared" si="15"/>
        <v>478.60540540540541</v>
      </c>
      <c r="S38" s="61">
        <f t="shared" si="16"/>
        <v>638.14054054054054</v>
      </c>
      <c r="T38" s="59">
        <f t="shared" si="17"/>
        <v>472.98076923076923</v>
      </c>
      <c r="U38" s="62">
        <f t="shared" si="18"/>
        <v>630.64102564102564</v>
      </c>
      <c r="V38" s="63">
        <f t="shared" si="19"/>
        <v>459.95844155844156</v>
      </c>
      <c r="W38" s="62">
        <f t="shared" si="20"/>
        <v>613.27792207792209</v>
      </c>
      <c r="X38" s="59">
        <f t="shared" si="21"/>
        <v>454.06153846153848</v>
      </c>
      <c r="Y38" s="62">
        <f t="shared" si="22"/>
        <v>605.4153846153846</v>
      </c>
      <c r="Z38" s="64">
        <f t="shared" si="23"/>
        <v>403.6102564102564</v>
      </c>
    </row>
    <row r="39" spans="1:26" s="2" customFormat="1" x14ac:dyDescent="0.25">
      <c r="A39" s="56">
        <v>33</v>
      </c>
      <c r="B39" s="57">
        <v>598500</v>
      </c>
      <c r="C39" s="58">
        <f t="shared" si="0"/>
        <v>49875</v>
      </c>
      <c r="D39" s="59">
        <f t="shared" si="1"/>
        <v>2293.1034482758619</v>
      </c>
      <c r="E39" s="60">
        <f t="shared" si="2"/>
        <v>2267.0454545454545</v>
      </c>
      <c r="F39" s="61">
        <f t="shared" si="3"/>
        <v>2085.3658536585367</v>
      </c>
      <c r="G39" s="61">
        <f t="shared" si="4"/>
        <v>1918.2692307692307</v>
      </c>
      <c r="H39" s="61">
        <f t="shared" si="5"/>
        <v>1912.1405750798722</v>
      </c>
      <c r="I39" s="59">
        <f t="shared" si="6"/>
        <v>306.92307692307691</v>
      </c>
      <c r="J39" s="60">
        <f t="shared" si="7"/>
        <v>319.71153846153845</v>
      </c>
      <c r="K39" s="60">
        <f t="shared" si="8"/>
        <v>323.51351351351349</v>
      </c>
      <c r="L39" s="60">
        <f t="shared" si="9"/>
        <v>324.21451787648971</v>
      </c>
      <c r="M39" s="62">
        <f t="shared" si="10"/>
        <v>342.58729250143102</v>
      </c>
      <c r="N39" s="59">
        <f t="shared" si="11"/>
        <v>514.03548941041788</v>
      </c>
      <c r="O39" s="62">
        <f t="shared" si="12"/>
        <v>685.3806525472238</v>
      </c>
      <c r="P39" s="59">
        <f t="shared" si="13"/>
        <v>486.46803900325028</v>
      </c>
      <c r="Q39" s="62">
        <f t="shared" si="14"/>
        <v>648.62405200433375</v>
      </c>
      <c r="R39" s="63">
        <f t="shared" si="15"/>
        <v>485.41621621621618</v>
      </c>
      <c r="S39" s="61">
        <f t="shared" si="16"/>
        <v>647.22162162162158</v>
      </c>
      <c r="T39" s="59">
        <f t="shared" si="17"/>
        <v>479.71153846153845</v>
      </c>
      <c r="U39" s="62">
        <f t="shared" si="18"/>
        <v>639.61538461538464</v>
      </c>
      <c r="V39" s="63">
        <f t="shared" si="19"/>
        <v>466.50389610389612</v>
      </c>
      <c r="W39" s="62">
        <f t="shared" si="20"/>
        <v>622.00519480519483</v>
      </c>
      <c r="X39" s="59">
        <f t="shared" si="21"/>
        <v>460.52307692307693</v>
      </c>
      <c r="Y39" s="62">
        <f t="shared" si="22"/>
        <v>614.03076923076924</v>
      </c>
      <c r="Z39" s="64">
        <f t="shared" si="23"/>
        <v>409.35384615384618</v>
      </c>
    </row>
    <row r="40" spans="1:26" s="2" customFormat="1" x14ac:dyDescent="0.25">
      <c r="A40" s="56">
        <v>34</v>
      </c>
      <c r="B40" s="57">
        <v>607900</v>
      </c>
      <c r="C40" s="58">
        <f t="shared" si="0"/>
        <v>50658.333333333336</v>
      </c>
      <c r="D40" s="59">
        <f t="shared" si="1"/>
        <v>2329.1187739463603</v>
      </c>
      <c r="E40" s="60">
        <f t="shared" si="2"/>
        <v>2302.651515151515</v>
      </c>
      <c r="F40" s="61">
        <f t="shared" si="3"/>
        <v>2118.1184668989549</v>
      </c>
      <c r="G40" s="61">
        <f t="shared" si="4"/>
        <v>1948.3974358974358</v>
      </c>
      <c r="H40" s="61">
        <f t="shared" si="5"/>
        <v>1942.1725239616615</v>
      </c>
      <c r="I40" s="59">
        <f t="shared" si="6"/>
        <v>311.74358974358972</v>
      </c>
      <c r="J40" s="60">
        <f t="shared" si="7"/>
        <v>324.732905982906</v>
      </c>
      <c r="K40" s="60">
        <f t="shared" si="8"/>
        <v>328.59459459459458</v>
      </c>
      <c r="L40" s="60">
        <f t="shared" si="9"/>
        <v>329.30660888407368</v>
      </c>
      <c r="M40" s="62">
        <f t="shared" si="10"/>
        <v>347.96794504865483</v>
      </c>
      <c r="N40" s="59">
        <f t="shared" si="11"/>
        <v>522.10646823125353</v>
      </c>
      <c r="O40" s="62">
        <f t="shared" si="12"/>
        <v>696.14195764167141</v>
      </c>
      <c r="P40" s="59">
        <f t="shared" si="13"/>
        <v>494.10617551462622</v>
      </c>
      <c r="Q40" s="62">
        <f t="shared" si="14"/>
        <v>658.80823401950158</v>
      </c>
      <c r="R40" s="63">
        <f t="shared" si="15"/>
        <v>493.03783783783786</v>
      </c>
      <c r="S40" s="61">
        <f t="shared" si="16"/>
        <v>657.38378378378377</v>
      </c>
      <c r="T40" s="59">
        <f t="shared" si="17"/>
        <v>487.24358974358972</v>
      </c>
      <c r="U40" s="62">
        <f t="shared" si="18"/>
        <v>649.65811965811963</v>
      </c>
      <c r="V40" s="63">
        <f t="shared" si="19"/>
        <v>473.82857142857142</v>
      </c>
      <c r="W40" s="62">
        <f t="shared" si="20"/>
        <v>631.7714285714286</v>
      </c>
      <c r="X40" s="59">
        <f t="shared" si="21"/>
        <v>467.75384615384615</v>
      </c>
      <c r="Y40" s="62">
        <f t="shared" si="22"/>
        <v>623.67179487179487</v>
      </c>
      <c r="Z40" s="64">
        <f t="shared" si="23"/>
        <v>415.78119658119658</v>
      </c>
    </row>
    <row r="41" spans="1:26" s="2" customFormat="1" x14ac:dyDescent="0.25">
      <c r="A41" s="56">
        <v>35</v>
      </c>
      <c r="B41" s="57">
        <v>617300</v>
      </c>
      <c r="C41" s="58">
        <f t="shared" si="0"/>
        <v>51441.666666666664</v>
      </c>
      <c r="D41" s="59">
        <f t="shared" si="1"/>
        <v>2365.1340996168583</v>
      </c>
      <c r="E41" s="60">
        <f t="shared" si="2"/>
        <v>2338.257575757576</v>
      </c>
      <c r="F41" s="61">
        <f t="shared" si="3"/>
        <v>2150.8710801393727</v>
      </c>
      <c r="G41" s="61">
        <f t="shared" si="4"/>
        <v>1978.5256410256411</v>
      </c>
      <c r="H41" s="61">
        <f t="shared" si="5"/>
        <v>1972.2044728434505</v>
      </c>
      <c r="I41" s="59">
        <f t="shared" si="6"/>
        <v>316.56410256410254</v>
      </c>
      <c r="J41" s="60">
        <f t="shared" si="7"/>
        <v>329.7542735042735</v>
      </c>
      <c r="K41" s="60">
        <f t="shared" si="8"/>
        <v>333.67567567567568</v>
      </c>
      <c r="L41" s="60">
        <f t="shared" si="9"/>
        <v>334.39869989165766</v>
      </c>
      <c r="M41" s="62">
        <f t="shared" si="10"/>
        <v>353.34859759587863</v>
      </c>
      <c r="N41" s="59">
        <f t="shared" si="11"/>
        <v>530.17744705208929</v>
      </c>
      <c r="O41" s="62">
        <f t="shared" si="12"/>
        <v>706.90326273611902</v>
      </c>
      <c r="P41" s="59">
        <f t="shared" si="13"/>
        <v>501.74431202600215</v>
      </c>
      <c r="Q41" s="62">
        <f t="shared" si="14"/>
        <v>668.99241603466953</v>
      </c>
      <c r="R41" s="63">
        <f t="shared" si="15"/>
        <v>500.65945945945947</v>
      </c>
      <c r="S41" s="61">
        <f t="shared" si="16"/>
        <v>667.54594594594596</v>
      </c>
      <c r="T41" s="59">
        <f t="shared" si="17"/>
        <v>494.77564102564105</v>
      </c>
      <c r="U41" s="62">
        <f t="shared" si="18"/>
        <v>659.70085470085473</v>
      </c>
      <c r="V41" s="63">
        <f t="shared" si="19"/>
        <v>481.15324675324678</v>
      </c>
      <c r="W41" s="62">
        <f t="shared" si="20"/>
        <v>641.53766233766237</v>
      </c>
      <c r="X41" s="59">
        <f t="shared" si="21"/>
        <v>474.98461538461538</v>
      </c>
      <c r="Y41" s="62">
        <f t="shared" si="22"/>
        <v>633.31282051282051</v>
      </c>
      <c r="Z41" s="64">
        <f t="shared" si="23"/>
        <v>422.20854700854699</v>
      </c>
    </row>
    <row r="42" spans="1:26" s="2" customFormat="1" x14ac:dyDescent="0.25">
      <c r="A42" s="56">
        <v>36</v>
      </c>
      <c r="B42" s="57">
        <v>628000</v>
      </c>
      <c r="C42" s="58">
        <f t="shared" si="0"/>
        <v>52333.333333333336</v>
      </c>
      <c r="D42" s="59">
        <f t="shared" si="1"/>
        <v>2406.1302681992338</v>
      </c>
      <c r="E42" s="60">
        <f t="shared" si="2"/>
        <v>2378.787878787879</v>
      </c>
      <c r="F42" s="61">
        <f t="shared" si="3"/>
        <v>2188.1533101045297</v>
      </c>
      <c r="G42" s="61">
        <f t="shared" si="4"/>
        <v>2012.8205128205129</v>
      </c>
      <c r="H42" s="61">
        <f t="shared" si="5"/>
        <v>2006.3897763578275</v>
      </c>
      <c r="I42" s="59">
        <f t="shared" si="6"/>
        <v>322.05128205128204</v>
      </c>
      <c r="J42" s="60">
        <f t="shared" si="7"/>
        <v>335.47008547008545</v>
      </c>
      <c r="K42" s="60">
        <f t="shared" si="8"/>
        <v>339.45945945945948</v>
      </c>
      <c r="L42" s="60">
        <f t="shared" si="9"/>
        <v>340.19501625135428</v>
      </c>
      <c r="M42" s="62">
        <f t="shared" si="10"/>
        <v>359.47338294218662</v>
      </c>
      <c r="N42" s="59">
        <f t="shared" si="11"/>
        <v>539.36462507155125</v>
      </c>
      <c r="O42" s="62">
        <f t="shared" si="12"/>
        <v>719.15283342873499</v>
      </c>
      <c r="P42" s="59">
        <f t="shared" si="13"/>
        <v>510.43878656554716</v>
      </c>
      <c r="Q42" s="62">
        <f t="shared" si="14"/>
        <v>680.58504875406288</v>
      </c>
      <c r="R42" s="63">
        <f t="shared" si="15"/>
        <v>509.33513513513515</v>
      </c>
      <c r="S42" s="61">
        <f t="shared" si="16"/>
        <v>679.11351351351357</v>
      </c>
      <c r="T42" s="59">
        <f t="shared" si="17"/>
        <v>503.34935897435901</v>
      </c>
      <c r="U42" s="62">
        <f t="shared" si="18"/>
        <v>671.13247863247864</v>
      </c>
      <c r="V42" s="63">
        <f t="shared" si="19"/>
        <v>489.4909090909091</v>
      </c>
      <c r="W42" s="62">
        <f t="shared" si="20"/>
        <v>652.65454545454543</v>
      </c>
      <c r="X42" s="59">
        <f t="shared" si="21"/>
        <v>483.21538461538466</v>
      </c>
      <c r="Y42" s="62">
        <f t="shared" si="22"/>
        <v>644.28717948717951</v>
      </c>
      <c r="Z42" s="64">
        <f t="shared" si="23"/>
        <v>429.52478632478636</v>
      </c>
    </row>
    <row r="43" spans="1:26" s="2" customFormat="1" x14ac:dyDescent="0.25">
      <c r="A43" s="56">
        <v>37</v>
      </c>
      <c r="B43" s="57">
        <v>639800</v>
      </c>
      <c r="C43" s="58">
        <f t="shared" si="0"/>
        <v>53316.666666666664</v>
      </c>
      <c r="D43" s="59">
        <f t="shared" si="1"/>
        <v>2451.3409961685825</v>
      </c>
      <c r="E43" s="60">
        <f t="shared" si="2"/>
        <v>2423.4848484848485</v>
      </c>
      <c r="F43" s="61">
        <f t="shared" si="3"/>
        <v>2229.268292682927</v>
      </c>
      <c r="G43" s="61">
        <f t="shared" si="4"/>
        <v>2050.6410256410259</v>
      </c>
      <c r="H43" s="61">
        <f t="shared" si="5"/>
        <v>2044.0894568690096</v>
      </c>
      <c r="I43" s="59">
        <f t="shared" si="6"/>
        <v>328.10256410256409</v>
      </c>
      <c r="J43" s="60">
        <f t="shared" si="7"/>
        <v>341.77350427350427</v>
      </c>
      <c r="K43" s="60">
        <f t="shared" si="8"/>
        <v>345.83783783783781</v>
      </c>
      <c r="L43" s="60">
        <f t="shared" si="9"/>
        <v>346.5872156013001</v>
      </c>
      <c r="M43" s="62">
        <f t="shared" si="10"/>
        <v>366.22781911848881</v>
      </c>
      <c r="N43" s="59">
        <f t="shared" si="11"/>
        <v>549.49627933600459</v>
      </c>
      <c r="O43" s="62">
        <f t="shared" si="12"/>
        <v>732.66170578133949</v>
      </c>
      <c r="P43" s="59">
        <f t="shared" si="13"/>
        <v>520.02708559046596</v>
      </c>
      <c r="Q43" s="62">
        <f t="shared" si="14"/>
        <v>693.36944745395454</v>
      </c>
      <c r="R43" s="63">
        <f t="shared" si="15"/>
        <v>518.90270270270264</v>
      </c>
      <c r="S43" s="61">
        <f t="shared" si="16"/>
        <v>691.87027027027023</v>
      </c>
      <c r="T43" s="59">
        <f t="shared" si="17"/>
        <v>512.80448717948718</v>
      </c>
      <c r="U43" s="62">
        <f t="shared" si="18"/>
        <v>683.73931623931628</v>
      </c>
      <c r="V43" s="63">
        <f t="shared" si="19"/>
        <v>498.68571428571431</v>
      </c>
      <c r="W43" s="62">
        <f t="shared" si="20"/>
        <v>664.91428571428571</v>
      </c>
      <c r="X43" s="59">
        <f t="shared" si="21"/>
        <v>492.2923076923077</v>
      </c>
      <c r="Y43" s="62">
        <f t="shared" si="22"/>
        <v>656.3897435897436</v>
      </c>
      <c r="Z43" s="64">
        <f t="shared" si="23"/>
        <v>437.5931623931624</v>
      </c>
    </row>
    <row r="44" spans="1:26" s="2" customFormat="1" x14ac:dyDescent="0.25">
      <c r="A44" s="56">
        <v>38</v>
      </c>
      <c r="B44" s="57">
        <v>650500</v>
      </c>
      <c r="C44" s="58">
        <f t="shared" si="0"/>
        <v>54208.333333333336</v>
      </c>
      <c r="D44" s="59">
        <f t="shared" si="1"/>
        <v>2492.337164750958</v>
      </c>
      <c r="E44" s="60">
        <f t="shared" si="2"/>
        <v>2464.0151515151515</v>
      </c>
      <c r="F44" s="61">
        <f t="shared" si="3"/>
        <v>2266.5505226480836</v>
      </c>
      <c r="G44" s="61">
        <f t="shared" si="4"/>
        <v>2084.9358974358975</v>
      </c>
      <c r="H44" s="61">
        <f t="shared" si="5"/>
        <v>2078.2747603833864</v>
      </c>
      <c r="I44" s="59">
        <f t="shared" si="6"/>
        <v>333.58974358974359</v>
      </c>
      <c r="J44" s="60">
        <f t="shared" si="7"/>
        <v>347.48931623931622</v>
      </c>
      <c r="K44" s="60">
        <f t="shared" si="8"/>
        <v>351.62162162162161</v>
      </c>
      <c r="L44" s="60">
        <f t="shared" si="9"/>
        <v>352.38353196099678</v>
      </c>
      <c r="M44" s="62">
        <f t="shared" si="10"/>
        <v>372.3526044647968</v>
      </c>
      <c r="N44" s="59">
        <f t="shared" si="11"/>
        <v>558.68345735546654</v>
      </c>
      <c r="O44" s="62">
        <f t="shared" si="12"/>
        <v>744.91127647395535</v>
      </c>
      <c r="P44" s="59">
        <f t="shared" si="13"/>
        <v>528.72156013001086</v>
      </c>
      <c r="Q44" s="62">
        <f t="shared" si="14"/>
        <v>704.96208017334777</v>
      </c>
      <c r="R44" s="63">
        <f t="shared" si="15"/>
        <v>527.57837837837837</v>
      </c>
      <c r="S44" s="61">
        <f t="shared" si="16"/>
        <v>703.43783783783783</v>
      </c>
      <c r="T44" s="59">
        <f t="shared" si="17"/>
        <v>521.37820512820508</v>
      </c>
      <c r="U44" s="62">
        <f t="shared" si="18"/>
        <v>695.17094017094018</v>
      </c>
      <c r="V44" s="63">
        <f t="shared" si="19"/>
        <v>507.02337662337663</v>
      </c>
      <c r="W44" s="62">
        <f t="shared" si="20"/>
        <v>676.03116883116888</v>
      </c>
      <c r="X44" s="59">
        <f t="shared" si="21"/>
        <v>500.52307692307693</v>
      </c>
      <c r="Y44" s="62">
        <f t="shared" si="22"/>
        <v>667.36410256410261</v>
      </c>
      <c r="Z44" s="64">
        <f t="shared" si="23"/>
        <v>444.90940170940172</v>
      </c>
    </row>
    <row r="45" spans="1:26" s="2" customFormat="1" x14ac:dyDescent="0.25">
      <c r="A45" s="56">
        <v>39</v>
      </c>
      <c r="B45" s="57">
        <v>661800</v>
      </c>
      <c r="C45" s="58">
        <f t="shared" si="0"/>
        <v>55150</v>
      </c>
      <c r="D45" s="59">
        <f t="shared" si="1"/>
        <v>2535.632183908046</v>
      </c>
      <c r="E45" s="60">
        <f t="shared" si="2"/>
        <v>2506.818181818182</v>
      </c>
      <c r="F45" s="61">
        <f t="shared" si="3"/>
        <v>2305.9233449477351</v>
      </c>
      <c r="G45" s="61">
        <f t="shared" si="4"/>
        <v>2121.1538461538462</v>
      </c>
      <c r="H45" s="61">
        <f t="shared" si="5"/>
        <v>2114.376996805112</v>
      </c>
      <c r="I45" s="59">
        <f t="shared" si="6"/>
        <v>339.38461538461536</v>
      </c>
      <c r="J45" s="60">
        <f t="shared" si="7"/>
        <v>353.52564102564105</v>
      </c>
      <c r="K45" s="60">
        <f t="shared" si="8"/>
        <v>357.72972972972974</v>
      </c>
      <c r="L45" s="60">
        <f t="shared" si="9"/>
        <v>358.50487540628387</v>
      </c>
      <c r="M45" s="62">
        <f t="shared" si="10"/>
        <v>378.82083571837438</v>
      </c>
      <c r="N45" s="59">
        <f t="shared" si="11"/>
        <v>568.38580423583289</v>
      </c>
      <c r="O45" s="62">
        <f t="shared" si="12"/>
        <v>757.84773898111052</v>
      </c>
      <c r="P45" s="59">
        <f t="shared" si="13"/>
        <v>537.90357529794142</v>
      </c>
      <c r="Q45" s="62">
        <f t="shared" si="14"/>
        <v>717.20476706392196</v>
      </c>
      <c r="R45" s="63">
        <f t="shared" si="15"/>
        <v>536.74054054054056</v>
      </c>
      <c r="S45" s="61">
        <f t="shared" si="16"/>
        <v>715.65405405405409</v>
      </c>
      <c r="T45" s="59">
        <f t="shared" si="17"/>
        <v>530.43269230769226</v>
      </c>
      <c r="U45" s="62">
        <f t="shared" si="18"/>
        <v>707.24358974358972</v>
      </c>
      <c r="V45" s="63">
        <f t="shared" si="19"/>
        <v>515.82857142857142</v>
      </c>
      <c r="W45" s="62">
        <f t="shared" si="20"/>
        <v>687.7714285714286</v>
      </c>
      <c r="X45" s="59">
        <f t="shared" si="21"/>
        <v>509.21538461538461</v>
      </c>
      <c r="Y45" s="62">
        <f t="shared" si="22"/>
        <v>678.95384615384614</v>
      </c>
      <c r="Z45" s="64">
        <f t="shared" si="23"/>
        <v>452.63589743589745</v>
      </c>
    </row>
    <row r="46" spans="1:26" s="2" customFormat="1" x14ac:dyDescent="0.25">
      <c r="A46" s="56">
        <v>40</v>
      </c>
      <c r="B46" s="57">
        <v>674200</v>
      </c>
      <c r="C46" s="58">
        <f t="shared" si="0"/>
        <v>56183.333333333336</v>
      </c>
      <c r="D46" s="59">
        <f t="shared" si="1"/>
        <v>2583.1417624521073</v>
      </c>
      <c r="E46" s="60">
        <f t="shared" si="2"/>
        <v>2553.787878787879</v>
      </c>
      <c r="F46" s="61">
        <f t="shared" si="3"/>
        <v>2349.1289198606273</v>
      </c>
      <c r="G46" s="61">
        <f t="shared" si="4"/>
        <v>2160.897435897436</v>
      </c>
      <c r="H46" s="61">
        <f t="shared" si="5"/>
        <v>2153.993610223642</v>
      </c>
      <c r="I46" s="59">
        <f t="shared" si="6"/>
        <v>345.74358974358972</v>
      </c>
      <c r="J46" s="60">
        <f t="shared" si="7"/>
        <v>360.14957264957263</v>
      </c>
      <c r="K46" s="60">
        <f t="shared" si="8"/>
        <v>364.43243243243245</v>
      </c>
      <c r="L46" s="60">
        <f t="shared" si="9"/>
        <v>365.22210184182018</v>
      </c>
      <c r="M46" s="62">
        <f t="shared" si="10"/>
        <v>385.91871780194617</v>
      </c>
      <c r="N46" s="59">
        <f t="shared" si="11"/>
        <v>579.03262736119063</v>
      </c>
      <c r="O46" s="62">
        <f t="shared" si="12"/>
        <v>772.0435031482541</v>
      </c>
      <c r="P46" s="59">
        <f t="shared" si="13"/>
        <v>547.97941495124587</v>
      </c>
      <c r="Q46" s="62">
        <f t="shared" si="14"/>
        <v>730.63921993499457</v>
      </c>
      <c r="R46" s="63">
        <f t="shared" si="15"/>
        <v>546.79459459459463</v>
      </c>
      <c r="S46" s="61">
        <f t="shared" si="16"/>
        <v>729.0594594594595</v>
      </c>
      <c r="T46" s="59">
        <f t="shared" si="17"/>
        <v>540.36858974358972</v>
      </c>
      <c r="U46" s="62">
        <f t="shared" si="18"/>
        <v>720.491452991453</v>
      </c>
      <c r="V46" s="63">
        <f t="shared" si="19"/>
        <v>525.4909090909091</v>
      </c>
      <c r="W46" s="62">
        <f t="shared" si="20"/>
        <v>700.65454545454543</v>
      </c>
      <c r="X46" s="59">
        <f t="shared" si="21"/>
        <v>518.7538461538461</v>
      </c>
      <c r="Y46" s="62">
        <f t="shared" si="22"/>
        <v>691.67179487179487</v>
      </c>
      <c r="Z46" s="64">
        <f t="shared" si="23"/>
        <v>461.1145299145299</v>
      </c>
    </row>
    <row r="47" spans="1:26" s="2" customFormat="1" x14ac:dyDescent="0.25">
      <c r="A47" s="56">
        <v>41</v>
      </c>
      <c r="B47" s="57">
        <v>685600</v>
      </c>
      <c r="C47" s="58">
        <f t="shared" si="0"/>
        <v>57133.333333333336</v>
      </c>
      <c r="D47" s="59">
        <f t="shared" si="1"/>
        <v>2626.8199233716473</v>
      </c>
      <c r="E47" s="60">
        <f t="shared" si="2"/>
        <v>2596.969696969697</v>
      </c>
      <c r="F47" s="61">
        <f t="shared" si="3"/>
        <v>2388.8501742160279</v>
      </c>
      <c r="G47" s="61">
        <f t="shared" si="4"/>
        <v>2197.4358974358975</v>
      </c>
      <c r="H47" s="61">
        <f t="shared" si="5"/>
        <v>2190.415335463259</v>
      </c>
      <c r="I47" s="59">
        <f t="shared" si="6"/>
        <v>351.58974358974359</v>
      </c>
      <c r="J47" s="60">
        <f t="shared" si="7"/>
        <v>366.23931623931622</v>
      </c>
      <c r="K47" s="60">
        <f t="shared" si="8"/>
        <v>370.59459459459458</v>
      </c>
      <c r="L47" s="60">
        <f t="shared" si="9"/>
        <v>371.39761646803902</v>
      </c>
      <c r="M47" s="62">
        <f t="shared" si="10"/>
        <v>392.44419004006869</v>
      </c>
      <c r="N47" s="59">
        <f t="shared" si="11"/>
        <v>588.82083571837438</v>
      </c>
      <c r="O47" s="62">
        <f t="shared" si="12"/>
        <v>785.09444762449914</v>
      </c>
      <c r="P47" s="59">
        <f t="shared" si="13"/>
        <v>557.24268689057419</v>
      </c>
      <c r="Q47" s="62">
        <f t="shared" si="14"/>
        <v>742.99024918743225</v>
      </c>
      <c r="R47" s="63">
        <f t="shared" si="15"/>
        <v>556.03783783783786</v>
      </c>
      <c r="S47" s="61">
        <f t="shared" si="16"/>
        <v>741.38378378378377</v>
      </c>
      <c r="T47" s="59">
        <f t="shared" si="17"/>
        <v>549.50320512820508</v>
      </c>
      <c r="U47" s="62">
        <f t="shared" si="18"/>
        <v>732.67094017094018</v>
      </c>
      <c r="V47" s="63">
        <f t="shared" si="19"/>
        <v>534.37402597402604</v>
      </c>
      <c r="W47" s="62">
        <f t="shared" si="20"/>
        <v>712.49870129870135</v>
      </c>
      <c r="X47" s="59">
        <f t="shared" si="21"/>
        <v>527.52307692307693</v>
      </c>
      <c r="Y47" s="62">
        <f t="shared" si="22"/>
        <v>703.36410256410261</v>
      </c>
      <c r="Z47" s="64">
        <f t="shared" si="23"/>
        <v>468.90940170940172</v>
      </c>
    </row>
    <row r="48" spans="1:26" s="2" customFormat="1" x14ac:dyDescent="0.25">
      <c r="A48" s="56">
        <v>42</v>
      </c>
      <c r="B48" s="57">
        <v>697900</v>
      </c>
      <c r="C48" s="58">
        <f t="shared" si="0"/>
        <v>58158.333333333336</v>
      </c>
      <c r="D48" s="59">
        <f t="shared" si="1"/>
        <v>2673.9463601532566</v>
      </c>
      <c r="E48" s="60">
        <f t="shared" si="2"/>
        <v>2643.560606060606</v>
      </c>
      <c r="F48" s="61">
        <f t="shared" si="3"/>
        <v>2431.7073170731705</v>
      </c>
      <c r="G48" s="61">
        <f t="shared" si="4"/>
        <v>2236.8589743589741</v>
      </c>
      <c r="H48" s="61">
        <f t="shared" si="5"/>
        <v>2229.7124600638977</v>
      </c>
      <c r="I48" s="59">
        <f t="shared" si="6"/>
        <v>357.89743589743591</v>
      </c>
      <c r="J48" s="60">
        <f t="shared" si="7"/>
        <v>372.80982905982904</v>
      </c>
      <c r="K48" s="60">
        <f t="shared" si="8"/>
        <v>377.24324324324323</v>
      </c>
      <c r="L48" s="60">
        <f t="shared" si="9"/>
        <v>378.06067172264358</v>
      </c>
      <c r="M48" s="62">
        <f t="shared" si="10"/>
        <v>399.4848311390956</v>
      </c>
      <c r="N48" s="59">
        <f t="shared" si="11"/>
        <v>599.38179736691472</v>
      </c>
      <c r="O48" s="62">
        <f t="shared" si="12"/>
        <v>799.17572982255297</v>
      </c>
      <c r="P48" s="59">
        <f t="shared" si="13"/>
        <v>567.237269772481</v>
      </c>
      <c r="Q48" s="62">
        <f t="shared" si="14"/>
        <v>756.31635969664137</v>
      </c>
      <c r="R48" s="63">
        <f t="shared" si="15"/>
        <v>566.01081081081077</v>
      </c>
      <c r="S48" s="61">
        <f t="shared" si="16"/>
        <v>754.68108108108106</v>
      </c>
      <c r="T48" s="59">
        <f t="shared" si="17"/>
        <v>559.35897435897436</v>
      </c>
      <c r="U48" s="62">
        <f t="shared" si="18"/>
        <v>745.81196581196582</v>
      </c>
      <c r="V48" s="63">
        <f t="shared" si="19"/>
        <v>543.95844155844156</v>
      </c>
      <c r="W48" s="62">
        <f t="shared" si="20"/>
        <v>725.27792207792209</v>
      </c>
      <c r="X48" s="59">
        <f t="shared" si="21"/>
        <v>536.98461538461538</v>
      </c>
      <c r="Y48" s="62">
        <f t="shared" si="22"/>
        <v>715.97948717948714</v>
      </c>
      <c r="Z48" s="64">
        <f t="shared" si="23"/>
        <v>477.31965811965807</v>
      </c>
    </row>
    <row r="49" spans="1:26" s="2" customFormat="1" x14ac:dyDescent="0.25">
      <c r="A49" s="56">
        <v>43</v>
      </c>
      <c r="B49" s="57">
        <v>711000</v>
      </c>
      <c r="C49" s="58">
        <f t="shared" si="0"/>
        <v>59250</v>
      </c>
      <c r="D49" s="59">
        <f t="shared" si="1"/>
        <v>2724.1379310344828</v>
      </c>
      <c r="E49" s="60">
        <f t="shared" si="2"/>
        <v>2693.181818181818</v>
      </c>
      <c r="F49" s="61">
        <f t="shared" si="3"/>
        <v>2477.3519163763067</v>
      </c>
      <c r="G49" s="61">
        <f t="shared" si="4"/>
        <v>2278.8461538461538</v>
      </c>
      <c r="H49" s="61">
        <f t="shared" si="5"/>
        <v>2271.5654952076679</v>
      </c>
      <c r="I49" s="59">
        <f t="shared" si="6"/>
        <v>364.61538461538464</v>
      </c>
      <c r="J49" s="60">
        <f t="shared" si="7"/>
        <v>379.80769230769232</v>
      </c>
      <c r="K49" s="60">
        <f t="shared" si="8"/>
        <v>384.32432432432432</v>
      </c>
      <c r="L49" s="60">
        <f t="shared" si="9"/>
        <v>385.15709642470205</v>
      </c>
      <c r="M49" s="62">
        <f t="shared" si="10"/>
        <v>406.98340011448198</v>
      </c>
      <c r="N49" s="59">
        <f t="shared" si="11"/>
        <v>610.62965082999426</v>
      </c>
      <c r="O49" s="62">
        <f t="shared" si="12"/>
        <v>814.17286777332572</v>
      </c>
      <c r="P49" s="59">
        <f t="shared" si="13"/>
        <v>577.88190682556888</v>
      </c>
      <c r="Q49" s="62">
        <f t="shared" si="14"/>
        <v>770.50920910075843</v>
      </c>
      <c r="R49" s="63">
        <f t="shared" si="15"/>
        <v>576.63243243243244</v>
      </c>
      <c r="S49" s="61">
        <f t="shared" si="16"/>
        <v>768.84324324324325</v>
      </c>
      <c r="T49" s="59">
        <f t="shared" si="17"/>
        <v>569.85576923076917</v>
      </c>
      <c r="U49" s="62">
        <f t="shared" si="18"/>
        <v>759.80769230769226</v>
      </c>
      <c r="V49" s="63">
        <f t="shared" si="19"/>
        <v>554.16623376623374</v>
      </c>
      <c r="W49" s="62">
        <f t="shared" si="20"/>
        <v>738.88831168831166</v>
      </c>
      <c r="X49" s="59">
        <f t="shared" si="21"/>
        <v>547.06153846153848</v>
      </c>
      <c r="Y49" s="62">
        <f t="shared" si="22"/>
        <v>729.4153846153846</v>
      </c>
      <c r="Z49" s="64">
        <f t="shared" si="23"/>
        <v>486.27692307692308</v>
      </c>
    </row>
    <row r="50" spans="1:26" s="2" customFormat="1" x14ac:dyDescent="0.25">
      <c r="A50" s="56">
        <v>44</v>
      </c>
      <c r="B50" s="57">
        <v>722700</v>
      </c>
      <c r="C50" s="58">
        <f t="shared" si="0"/>
        <v>60225</v>
      </c>
      <c r="D50" s="59">
        <f t="shared" si="1"/>
        <v>2768.9655172413795</v>
      </c>
      <c r="E50" s="60">
        <f t="shared" si="2"/>
        <v>2737.5</v>
      </c>
      <c r="F50" s="61">
        <f t="shared" si="3"/>
        <v>2518.1184668989549</v>
      </c>
      <c r="G50" s="61">
        <f t="shared" si="4"/>
        <v>2316.3461538461538</v>
      </c>
      <c r="H50" s="61">
        <f t="shared" si="5"/>
        <v>2308.9456869009587</v>
      </c>
      <c r="I50" s="59">
        <f t="shared" si="6"/>
        <v>370.61538461538464</v>
      </c>
      <c r="J50" s="60">
        <f t="shared" si="7"/>
        <v>386.05769230769232</v>
      </c>
      <c r="K50" s="60">
        <f t="shared" si="8"/>
        <v>390.64864864864865</v>
      </c>
      <c r="L50" s="60">
        <f t="shared" si="9"/>
        <v>391.49512459371613</v>
      </c>
      <c r="M50" s="62">
        <f t="shared" si="10"/>
        <v>413.68059530623924</v>
      </c>
      <c r="N50" s="59">
        <f t="shared" si="11"/>
        <v>620.67544361763021</v>
      </c>
      <c r="O50" s="62">
        <f t="shared" si="12"/>
        <v>827.56725815684035</v>
      </c>
      <c r="P50" s="59">
        <f t="shared" si="13"/>
        <v>587.38894907908991</v>
      </c>
      <c r="Q50" s="62">
        <f t="shared" si="14"/>
        <v>783.18526543878659</v>
      </c>
      <c r="R50" s="63">
        <f t="shared" si="15"/>
        <v>586.11891891891889</v>
      </c>
      <c r="S50" s="61">
        <f t="shared" si="16"/>
        <v>781.4918918918919</v>
      </c>
      <c r="T50" s="59">
        <f t="shared" si="17"/>
        <v>579.23076923076917</v>
      </c>
      <c r="U50" s="62">
        <f t="shared" si="18"/>
        <v>772.30769230769226</v>
      </c>
      <c r="V50" s="63">
        <f t="shared" si="19"/>
        <v>563.28311688311692</v>
      </c>
      <c r="W50" s="62">
        <f t="shared" si="20"/>
        <v>751.04415584415585</v>
      </c>
      <c r="X50" s="59">
        <f t="shared" si="21"/>
        <v>556.06153846153848</v>
      </c>
      <c r="Y50" s="62">
        <f t="shared" si="22"/>
        <v>741.4153846153846</v>
      </c>
      <c r="Z50" s="64">
        <f t="shared" si="23"/>
        <v>494.27692307692308</v>
      </c>
    </row>
    <row r="51" spans="1:26" s="2" customFormat="1" x14ac:dyDescent="0.25">
      <c r="A51" s="56">
        <v>45</v>
      </c>
      <c r="B51" s="57">
        <v>736900</v>
      </c>
      <c r="C51" s="58">
        <f t="shared" si="0"/>
        <v>61408.333333333336</v>
      </c>
      <c r="D51" s="59">
        <f t="shared" si="1"/>
        <v>2823.3716475095785</v>
      </c>
      <c r="E51" s="60">
        <f t="shared" si="2"/>
        <v>2791.287878787879</v>
      </c>
      <c r="F51" s="61">
        <f t="shared" si="3"/>
        <v>2567.5958188153309</v>
      </c>
      <c r="G51" s="61">
        <f t="shared" si="4"/>
        <v>2361.8589743589741</v>
      </c>
      <c r="H51" s="61">
        <f t="shared" si="5"/>
        <v>2354.3130990415334</v>
      </c>
      <c r="I51" s="59">
        <f t="shared" si="6"/>
        <v>377.89743589743591</v>
      </c>
      <c r="J51" s="60">
        <f t="shared" si="7"/>
        <v>393.64316239316241</v>
      </c>
      <c r="K51" s="60">
        <f t="shared" si="8"/>
        <v>398.32432432432432</v>
      </c>
      <c r="L51" s="60">
        <f t="shared" si="9"/>
        <v>399.18743228602386</v>
      </c>
      <c r="M51" s="62">
        <f t="shared" si="10"/>
        <v>421.80881511161994</v>
      </c>
      <c r="N51" s="59">
        <f t="shared" si="11"/>
        <v>632.86777332570125</v>
      </c>
      <c r="O51" s="62">
        <f t="shared" si="12"/>
        <v>843.82369776760163</v>
      </c>
      <c r="P51" s="59">
        <f t="shared" si="13"/>
        <v>598.92741061755146</v>
      </c>
      <c r="Q51" s="62">
        <f t="shared" si="14"/>
        <v>798.56988082340195</v>
      </c>
      <c r="R51" s="63">
        <f t="shared" si="15"/>
        <v>597.63243243243244</v>
      </c>
      <c r="S51" s="61">
        <f t="shared" si="16"/>
        <v>796.84324324324325</v>
      </c>
      <c r="T51" s="59">
        <f t="shared" si="17"/>
        <v>590.60897435897436</v>
      </c>
      <c r="U51" s="62">
        <f t="shared" si="18"/>
        <v>787.47863247863245</v>
      </c>
      <c r="V51" s="63">
        <f t="shared" si="19"/>
        <v>574.34805194805199</v>
      </c>
      <c r="W51" s="62">
        <f t="shared" si="20"/>
        <v>765.79740259740265</v>
      </c>
      <c r="X51" s="59">
        <f t="shared" si="21"/>
        <v>566.98461538461538</v>
      </c>
      <c r="Y51" s="62">
        <f t="shared" si="22"/>
        <v>755.97948717948714</v>
      </c>
      <c r="Z51" s="64">
        <f t="shared" si="23"/>
        <v>503.98632478632476</v>
      </c>
    </row>
    <row r="52" spans="1:26" s="2" customFormat="1" x14ac:dyDescent="0.25">
      <c r="A52" s="56">
        <v>46</v>
      </c>
      <c r="B52" s="57">
        <v>751500</v>
      </c>
      <c r="C52" s="58">
        <f t="shared" si="0"/>
        <v>62625</v>
      </c>
      <c r="D52" s="59">
        <f t="shared" si="1"/>
        <v>2879.3103448275861</v>
      </c>
      <c r="E52" s="60">
        <f t="shared" si="2"/>
        <v>2846.590909090909</v>
      </c>
      <c r="F52" s="61">
        <f t="shared" si="3"/>
        <v>2618.466898954704</v>
      </c>
      <c r="G52" s="61">
        <f t="shared" si="4"/>
        <v>2408.6538461538462</v>
      </c>
      <c r="H52" s="61">
        <f t="shared" si="5"/>
        <v>2400.9584664536742</v>
      </c>
      <c r="I52" s="59">
        <f t="shared" si="6"/>
        <v>385.38461538461536</v>
      </c>
      <c r="J52" s="60">
        <f t="shared" si="7"/>
        <v>401.44230769230768</v>
      </c>
      <c r="K52" s="60">
        <f t="shared" si="8"/>
        <v>406.2162162162162</v>
      </c>
      <c r="L52" s="60">
        <f t="shared" si="9"/>
        <v>407.09642470205853</v>
      </c>
      <c r="M52" s="62">
        <f t="shared" si="10"/>
        <v>430.16599885518031</v>
      </c>
      <c r="N52" s="59">
        <f t="shared" si="11"/>
        <v>645.40354894104178</v>
      </c>
      <c r="O52" s="62">
        <f t="shared" si="12"/>
        <v>860.53806525472237</v>
      </c>
      <c r="P52" s="59">
        <f t="shared" si="13"/>
        <v>610.79089924160348</v>
      </c>
      <c r="Q52" s="62">
        <f t="shared" si="14"/>
        <v>814.38786565547127</v>
      </c>
      <c r="R52" s="63">
        <f t="shared" si="15"/>
        <v>609.47027027027025</v>
      </c>
      <c r="S52" s="61">
        <f t="shared" si="16"/>
        <v>812.627027027027</v>
      </c>
      <c r="T52" s="59">
        <f t="shared" si="17"/>
        <v>602.30769230769238</v>
      </c>
      <c r="U52" s="62">
        <f t="shared" si="18"/>
        <v>803.07692307692309</v>
      </c>
      <c r="V52" s="63">
        <f t="shared" si="19"/>
        <v>585.72467532467533</v>
      </c>
      <c r="W52" s="62">
        <f t="shared" si="20"/>
        <v>780.96623376623381</v>
      </c>
      <c r="X52" s="59">
        <f t="shared" si="21"/>
        <v>578.21538461538466</v>
      </c>
      <c r="Y52" s="62">
        <f t="shared" si="22"/>
        <v>770.95384615384614</v>
      </c>
      <c r="Z52" s="64">
        <f t="shared" si="23"/>
        <v>513.96923076923076</v>
      </c>
    </row>
    <row r="53" spans="1:26" s="2" customFormat="1" x14ac:dyDescent="0.25">
      <c r="A53" s="56">
        <v>47</v>
      </c>
      <c r="B53" s="57">
        <v>766300</v>
      </c>
      <c r="C53" s="58">
        <f t="shared" si="0"/>
        <v>63858.333333333336</v>
      </c>
      <c r="D53" s="59">
        <f t="shared" si="1"/>
        <v>2936.015325670498</v>
      </c>
      <c r="E53" s="60">
        <f t="shared" si="2"/>
        <v>2902.651515151515</v>
      </c>
      <c r="F53" s="61">
        <f t="shared" si="3"/>
        <v>2670.0348432055748</v>
      </c>
      <c r="G53" s="61">
        <f t="shared" si="4"/>
        <v>2456.0897435897436</v>
      </c>
      <c r="H53" s="61">
        <f t="shared" si="5"/>
        <v>2448.2428115015973</v>
      </c>
      <c r="I53" s="59">
        <f t="shared" si="6"/>
        <v>392.97435897435895</v>
      </c>
      <c r="J53" s="60">
        <f t="shared" si="7"/>
        <v>409.34829059829059</v>
      </c>
      <c r="K53" s="60">
        <f t="shared" si="8"/>
        <v>414.2162162162162</v>
      </c>
      <c r="L53" s="60">
        <f t="shared" si="9"/>
        <v>415.11375947995668</v>
      </c>
      <c r="M53" s="62">
        <f t="shared" si="10"/>
        <v>438.63766456783054</v>
      </c>
      <c r="N53" s="59">
        <f t="shared" si="11"/>
        <v>658.1110475100171</v>
      </c>
      <c r="O53" s="62">
        <f t="shared" si="12"/>
        <v>877.48139668002284</v>
      </c>
      <c r="P53" s="59">
        <f t="shared" si="13"/>
        <v>622.81690140845069</v>
      </c>
      <c r="Q53" s="62">
        <f t="shared" si="14"/>
        <v>830.42253521126759</v>
      </c>
      <c r="R53" s="63">
        <f t="shared" si="15"/>
        <v>621.47027027027025</v>
      </c>
      <c r="S53" s="61">
        <f t="shared" si="16"/>
        <v>828.627027027027</v>
      </c>
      <c r="T53" s="59">
        <f t="shared" si="17"/>
        <v>614.16666666666674</v>
      </c>
      <c r="U53" s="62">
        <f t="shared" si="18"/>
        <v>818.88888888888891</v>
      </c>
      <c r="V53" s="63">
        <f t="shared" si="19"/>
        <v>597.25714285714287</v>
      </c>
      <c r="W53" s="62">
        <f t="shared" si="20"/>
        <v>796.34285714285716</v>
      </c>
      <c r="X53" s="59">
        <f t="shared" si="21"/>
        <v>589.6</v>
      </c>
      <c r="Y53" s="62">
        <f t="shared" si="22"/>
        <v>786.13333333333333</v>
      </c>
      <c r="Z53" s="64">
        <f t="shared" si="23"/>
        <v>524.08888888888885</v>
      </c>
    </row>
    <row r="54" spans="1:26" s="2" customFormat="1" x14ac:dyDescent="0.25">
      <c r="A54" s="56">
        <v>48</v>
      </c>
      <c r="B54" s="57">
        <v>781000</v>
      </c>
      <c r="C54" s="58">
        <f t="shared" si="0"/>
        <v>65083.333333333336</v>
      </c>
      <c r="D54" s="59">
        <f t="shared" si="1"/>
        <v>2992.337164750958</v>
      </c>
      <c r="E54" s="60">
        <f t="shared" si="2"/>
        <v>2958.3333333333335</v>
      </c>
      <c r="F54" s="61">
        <f t="shared" si="3"/>
        <v>2721.254355400697</v>
      </c>
      <c r="G54" s="61">
        <f t="shared" si="4"/>
        <v>2503.2051282051284</v>
      </c>
      <c r="H54" s="61">
        <f t="shared" si="5"/>
        <v>2495.2076677316295</v>
      </c>
      <c r="I54" s="59">
        <f t="shared" si="6"/>
        <v>400.5128205128205</v>
      </c>
      <c r="J54" s="60">
        <f t="shared" si="7"/>
        <v>417.20085470085468</v>
      </c>
      <c r="K54" s="60">
        <f t="shared" si="8"/>
        <v>422.16216216216219</v>
      </c>
      <c r="L54" s="60">
        <f t="shared" si="9"/>
        <v>423.07692307692309</v>
      </c>
      <c r="M54" s="62">
        <f t="shared" si="10"/>
        <v>447.0520892959359</v>
      </c>
      <c r="N54" s="59">
        <f t="shared" si="11"/>
        <v>670.73268460217514</v>
      </c>
      <c r="O54" s="62">
        <f t="shared" si="12"/>
        <v>894.31024613623356</v>
      </c>
      <c r="P54" s="59">
        <f t="shared" si="13"/>
        <v>634.76164680390025</v>
      </c>
      <c r="Q54" s="62">
        <f t="shared" si="14"/>
        <v>846.34886240520041</v>
      </c>
      <c r="R54" s="63">
        <f t="shared" si="15"/>
        <v>633.38918918918921</v>
      </c>
      <c r="S54" s="61">
        <f t="shared" si="16"/>
        <v>844.51891891891887</v>
      </c>
      <c r="T54" s="59">
        <f t="shared" si="17"/>
        <v>625.94551282051282</v>
      </c>
      <c r="U54" s="62">
        <f t="shared" si="18"/>
        <v>834.59401709401709</v>
      </c>
      <c r="V54" s="63">
        <f t="shared" si="19"/>
        <v>608.71168831168825</v>
      </c>
      <c r="W54" s="62">
        <f t="shared" si="20"/>
        <v>811.61558441558441</v>
      </c>
      <c r="X54" s="59">
        <f t="shared" si="21"/>
        <v>600.90769230769229</v>
      </c>
      <c r="Y54" s="62">
        <f t="shared" si="22"/>
        <v>801.21025641025642</v>
      </c>
      <c r="Z54" s="64">
        <f t="shared" si="23"/>
        <v>534.14017094017095</v>
      </c>
    </row>
    <row r="55" spans="1:26" s="2" customFormat="1" x14ac:dyDescent="0.25">
      <c r="A55" s="56">
        <v>49</v>
      </c>
      <c r="B55" s="57">
        <v>795200</v>
      </c>
      <c r="C55" s="58">
        <f t="shared" si="0"/>
        <v>66266.666666666672</v>
      </c>
      <c r="D55" s="59">
        <f t="shared" si="1"/>
        <v>3046.7432950191569</v>
      </c>
      <c r="E55" s="60">
        <f t="shared" si="2"/>
        <v>3012.121212121212</v>
      </c>
      <c r="F55" s="61">
        <f t="shared" si="3"/>
        <v>2770.731707317073</v>
      </c>
      <c r="G55" s="61">
        <f t="shared" si="4"/>
        <v>2548.7179487179487</v>
      </c>
      <c r="H55" s="61">
        <f t="shared" si="5"/>
        <v>2540.5750798722047</v>
      </c>
      <c r="I55" s="59">
        <f t="shared" si="6"/>
        <v>407.79487179487177</v>
      </c>
      <c r="J55" s="60">
        <f t="shared" si="7"/>
        <v>424.78632478632477</v>
      </c>
      <c r="K55" s="60">
        <f t="shared" si="8"/>
        <v>429.83783783783781</v>
      </c>
      <c r="L55" s="60">
        <f t="shared" si="9"/>
        <v>430.76923076923077</v>
      </c>
      <c r="M55" s="62">
        <f t="shared" si="10"/>
        <v>455.18030910131654</v>
      </c>
      <c r="N55" s="59">
        <f t="shared" si="11"/>
        <v>682.92501431024607</v>
      </c>
      <c r="O55" s="62">
        <f t="shared" si="12"/>
        <v>910.56668574699484</v>
      </c>
      <c r="P55" s="59">
        <f t="shared" si="13"/>
        <v>646.3001083423618</v>
      </c>
      <c r="Q55" s="62">
        <f t="shared" si="14"/>
        <v>861.73347778981577</v>
      </c>
      <c r="R55" s="63">
        <f t="shared" si="15"/>
        <v>644.90270270270264</v>
      </c>
      <c r="S55" s="61">
        <f t="shared" si="16"/>
        <v>859.87027027027023</v>
      </c>
      <c r="T55" s="59">
        <f t="shared" si="17"/>
        <v>637.32371794871801</v>
      </c>
      <c r="U55" s="62">
        <f t="shared" si="18"/>
        <v>849.76495726495727</v>
      </c>
      <c r="V55" s="63">
        <f t="shared" si="19"/>
        <v>619.77662337662343</v>
      </c>
      <c r="W55" s="62">
        <f t="shared" si="20"/>
        <v>826.36883116883121</v>
      </c>
      <c r="X55" s="59">
        <f t="shared" si="21"/>
        <v>611.83076923076919</v>
      </c>
      <c r="Y55" s="62">
        <f t="shared" si="22"/>
        <v>815.77435897435896</v>
      </c>
      <c r="Z55" s="64">
        <f t="shared" si="23"/>
        <v>543.84957264957268</v>
      </c>
    </row>
    <row r="56" spans="1:26" s="2" customFormat="1" x14ac:dyDescent="0.25">
      <c r="A56" s="56">
        <v>50</v>
      </c>
      <c r="B56" s="57">
        <v>810300</v>
      </c>
      <c r="C56" s="58">
        <f t="shared" si="0"/>
        <v>67525</v>
      </c>
      <c r="D56" s="59">
        <f t="shared" si="1"/>
        <v>3104.5977011494251</v>
      </c>
      <c r="E56" s="60">
        <f t="shared" si="2"/>
        <v>3069.318181818182</v>
      </c>
      <c r="F56" s="61">
        <f t="shared" si="3"/>
        <v>2823.3449477351915</v>
      </c>
      <c r="G56" s="61">
        <f t="shared" si="4"/>
        <v>2597.1153846153848</v>
      </c>
      <c r="H56" s="61">
        <f t="shared" si="5"/>
        <v>2588.817891373802</v>
      </c>
      <c r="I56" s="59">
        <f t="shared" si="6"/>
        <v>415.53846153846155</v>
      </c>
      <c r="J56" s="60">
        <f t="shared" si="7"/>
        <v>432.85256410256409</v>
      </c>
      <c r="K56" s="60">
        <f t="shared" si="8"/>
        <v>438</v>
      </c>
      <c r="L56" s="60">
        <f t="shared" si="9"/>
        <v>438.94907908992417</v>
      </c>
      <c r="M56" s="62">
        <f t="shared" si="10"/>
        <v>463.82369776760163</v>
      </c>
      <c r="N56" s="59">
        <f t="shared" si="11"/>
        <v>695.89009730967382</v>
      </c>
      <c r="O56" s="62">
        <f t="shared" si="12"/>
        <v>927.85346307956502</v>
      </c>
      <c r="P56" s="59">
        <f t="shared" si="13"/>
        <v>658.56988082340195</v>
      </c>
      <c r="Q56" s="62">
        <f t="shared" si="14"/>
        <v>878.09317443120256</v>
      </c>
      <c r="R56" s="63">
        <f t="shared" si="15"/>
        <v>657.14594594594598</v>
      </c>
      <c r="S56" s="61">
        <f t="shared" si="16"/>
        <v>876.19459459459461</v>
      </c>
      <c r="T56" s="59">
        <f t="shared" si="17"/>
        <v>649.42307692307691</v>
      </c>
      <c r="U56" s="62">
        <f t="shared" si="18"/>
        <v>865.89743589743591</v>
      </c>
      <c r="V56" s="63">
        <f t="shared" si="19"/>
        <v>631.54285714285709</v>
      </c>
      <c r="W56" s="62">
        <f t="shared" si="20"/>
        <v>842.05714285714282</v>
      </c>
      <c r="X56" s="59">
        <f t="shared" si="21"/>
        <v>623.44615384615383</v>
      </c>
      <c r="Y56" s="62">
        <f t="shared" si="22"/>
        <v>831.26153846153841</v>
      </c>
      <c r="Z56" s="64">
        <f t="shared" si="23"/>
        <v>554.17435897435894</v>
      </c>
    </row>
    <row r="57" spans="1:26" s="2" customFormat="1" x14ac:dyDescent="0.25">
      <c r="A57" s="56">
        <v>51</v>
      </c>
      <c r="B57" s="57">
        <v>825100</v>
      </c>
      <c r="C57" s="58">
        <f t="shared" si="0"/>
        <v>68758.333333333328</v>
      </c>
      <c r="D57" s="59">
        <f t="shared" si="1"/>
        <v>3161.3026819923371</v>
      </c>
      <c r="E57" s="60">
        <f t="shared" si="2"/>
        <v>3125.378787878788</v>
      </c>
      <c r="F57" s="61">
        <f t="shared" si="3"/>
        <v>2874.9128919860627</v>
      </c>
      <c r="G57" s="61">
        <f t="shared" si="4"/>
        <v>2644.5512820512822</v>
      </c>
      <c r="H57" s="61">
        <f t="shared" si="5"/>
        <v>2636.1022364217251</v>
      </c>
      <c r="I57" s="59">
        <f t="shared" si="6"/>
        <v>423.12820512820514</v>
      </c>
      <c r="J57" s="60">
        <f t="shared" si="7"/>
        <v>440.758547008547</v>
      </c>
      <c r="K57" s="60">
        <f t="shared" si="8"/>
        <v>446</v>
      </c>
      <c r="L57" s="60">
        <f t="shared" si="9"/>
        <v>446.96641386782233</v>
      </c>
      <c r="M57" s="62">
        <f t="shared" si="10"/>
        <v>472.29536348025186</v>
      </c>
      <c r="N57" s="59">
        <f t="shared" si="11"/>
        <v>708.59759587864914</v>
      </c>
      <c r="O57" s="62">
        <f t="shared" si="12"/>
        <v>944.79679450486549</v>
      </c>
      <c r="P57" s="59">
        <f t="shared" si="13"/>
        <v>670.59588299024915</v>
      </c>
      <c r="Q57" s="62">
        <f t="shared" si="14"/>
        <v>894.12784398699887</v>
      </c>
      <c r="R57" s="63">
        <f t="shared" si="15"/>
        <v>669.14594594594598</v>
      </c>
      <c r="S57" s="61">
        <f t="shared" si="16"/>
        <v>892.19459459459461</v>
      </c>
      <c r="T57" s="59">
        <f t="shared" si="17"/>
        <v>661.28205128205127</v>
      </c>
      <c r="U57" s="62">
        <f t="shared" si="18"/>
        <v>881.70940170940173</v>
      </c>
      <c r="V57" s="63">
        <f t="shared" si="19"/>
        <v>643.07532467532474</v>
      </c>
      <c r="W57" s="62">
        <f t="shared" si="20"/>
        <v>857.43376623376628</v>
      </c>
      <c r="X57" s="59">
        <f t="shared" si="21"/>
        <v>634.83076923076919</v>
      </c>
      <c r="Y57" s="62">
        <f t="shared" si="22"/>
        <v>846.44102564102559</v>
      </c>
      <c r="Z57" s="64">
        <f t="shared" si="23"/>
        <v>564.29401709401702</v>
      </c>
    </row>
    <row r="58" spans="1:26" s="2" customFormat="1" x14ac:dyDescent="0.25">
      <c r="A58" s="56">
        <v>52</v>
      </c>
      <c r="B58" s="57">
        <v>839900</v>
      </c>
      <c r="C58" s="58">
        <f>B58/12</f>
        <v>69991.666666666672</v>
      </c>
      <c r="D58" s="59">
        <f t="shared" si="1"/>
        <v>3218.007662835249</v>
      </c>
      <c r="E58" s="60">
        <f t="shared" si="2"/>
        <v>3181.439393939394</v>
      </c>
      <c r="F58" s="61">
        <f t="shared" si="3"/>
        <v>2926.480836236934</v>
      </c>
      <c r="G58" s="61">
        <f t="shared" si="4"/>
        <v>2691.9871794871797</v>
      </c>
      <c r="H58" s="61">
        <f t="shared" si="5"/>
        <v>2683.3865814696487</v>
      </c>
      <c r="I58" s="59">
        <f t="shared" si="6"/>
        <v>430.71794871794873</v>
      </c>
      <c r="J58" s="60">
        <f t="shared" si="7"/>
        <v>448.66452991452991</v>
      </c>
      <c r="K58" s="60">
        <f t="shared" si="8"/>
        <v>454</v>
      </c>
      <c r="L58" s="60">
        <f t="shared" si="9"/>
        <v>454.98374864572048</v>
      </c>
      <c r="M58" s="62">
        <f t="shared" si="10"/>
        <v>480.7670291929021</v>
      </c>
      <c r="N58" s="59">
        <f t="shared" si="11"/>
        <v>721.30509444762447</v>
      </c>
      <c r="O58" s="62">
        <f t="shared" si="12"/>
        <v>961.74012593016596</v>
      </c>
      <c r="P58" s="59">
        <f t="shared" si="13"/>
        <v>682.62188515709636</v>
      </c>
      <c r="Q58" s="62">
        <f t="shared" si="14"/>
        <v>910.16251354279518</v>
      </c>
      <c r="R58" s="63">
        <f t="shared" si="15"/>
        <v>681.14594594594598</v>
      </c>
      <c r="S58" s="61">
        <f t="shared" si="16"/>
        <v>908.19459459459461</v>
      </c>
      <c r="T58" s="59">
        <f t="shared" si="17"/>
        <v>673.14102564102564</v>
      </c>
      <c r="U58" s="62">
        <f t="shared" si="18"/>
        <v>897.52136752136755</v>
      </c>
      <c r="V58" s="63">
        <f t="shared" si="19"/>
        <v>654.60779220779227</v>
      </c>
      <c r="W58" s="62">
        <f t="shared" si="20"/>
        <v>872.81038961038962</v>
      </c>
      <c r="X58" s="59">
        <f t="shared" si="21"/>
        <v>646.21538461538455</v>
      </c>
      <c r="Y58" s="62">
        <f t="shared" si="22"/>
        <v>861.62051282051277</v>
      </c>
      <c r="Z58" s="64">
        <f t="shared" si="23"/>
        <v>574.41367521367522</v>
      </c>
    </row>
    <row r="59" spans="1:26" s="2" customFormat="1" x14ac:dyDescent="0.25">
      <c r="A59" s="56">
        <v>53</v>
      </c>
      <c r="B59" s="57">
        <v>856000</v>
      </c>
      <c r="C59" s="58">
        <f t="shared" si="0"/>
        <v>71333.333333333328</v>
      </c>
      <c r="D59" s="59">
        <f t="shared" si="1"/>
        <v>3279.6934865900384</v>
      </c>
      <c r="E59" s="60">
        <f t="shared" si="2"/>
        <v>3242.4242424242425</v>
      </c>
      <c r="F59" s="61">
        <f t="shared" si="3"/>
        <v>2982.5783972125437</v>
      </c>
      <c r="G59" s="61">
        <f t="shared" si="4"/>
        <v>2743.5897435897436</v>
      </c>
      <c r="H59" s="61">
        <f t="shared" si="5"/>
        <v>2734.8242811501595</v>
      </c>
      <c r="I59" s="59">
        <f t="shared" si="6"/>
        <v>438.97435897435895</v>
      </c>
      <c r="J59" s="60">
        <f t="shared" si="7"/>
        <v>457.26495726495727</v>
      </c>
      <c r="K59" s="60">
        <f t="shared" si="8"/>
        <v>462.70270270270271</v>
      </c>
      <c r="L59" s="60">
        <f t="shared" si="9"/>
        <v>463.70530877573134</v>
      </c>
      <c r="M59" s="62">
        <f t="shared" si="10"/>
        <v>489.98282770463652</v>
      </c>
      <c r="N59" s="59">
        <f t="shared" si="11"/>
        <v>735.1287922152261</v>
      </c>
      <c r="O59" s="62">
        <f t="shared" si="12"/>
        <v>980.1717229536348</v>
      </c>
      <c r="P59" s="59">
        <f t="shared" si="13"/>
        <v>695.70422535211264</v>
      </c>
      <c r="Q59" s="62">
        <f t="shared" si="14"/>
        <v>927.6056338028169</v>
      </c>
      <c r="R59" s="63">
        <f t="shared" si="15"/>
        <v>694.2</v>
      </c>
      <c r="S59" s="61">
        <f t="shared" si="16"/>
        <v>925.6</v>
      </c>
      <c r="T59" s="59">
        <f t="shared" si="17"/>
        <v>686.04166666666663</v>
      </c>
      <c r="U59" s="62">
        <f t="shared" si="18"/>
        <v>914.72222222222217</v>
      </c>
      <c r="V59" s="63">
        <f t="shared" si="19"/>
        <v>667.15324675324678</v>
      </c>
      <c r="W59" s="62">
        <f t="shared" si="20"/>
        <v>889.53766233766237</v>
      </c>
      <c r="X59" s="59">
        <f t="shared" si="21"/>
        <v>658.6</v>
      </c>
      <c r="Y59" s="62">
        <f t="shared" si="22"/>
        <v>878.13333333333333</v>
      </c>
      <c r="Z59" s="64">
        <f t="shared" si="23"/>
        <v>585.42222222222222</v>
      </c>
    </row>
    <row r="60" spans="1:26" s="66" customFormat="1" ht="12.75" x14ac:dyDescent="0.2">
      <c r="A60" s="56">
        <v>54</v>
      </c>
      <c r="B60" s="57">
        <v>872700</v>
      </c>
      <c r="C60" s="58">
        <f t="shared" si="0"/>
        <v>72725</v>
      </c>
      <c r="D60" s="59">
        <f t="shared" si="1"/>
        <v>3343.67816091954</v>
      </c>
      <c r="E60" s="60">
        <f t="shared" si="2"/>
        <v>3305.681818181818</v>
      </c>
      <c r="F60" s="61">
        <f t="shared" si="3"/>
        <v>3040.7665505226482</v>
      </c>
      <c r="G60" s="61">
        <f t="shared" si="4"/>
        <v>2797.1153846153848</v>
      </c>
      <c r="H60" s="61">
        <f t="shared" si="5"/>
        <v>2788.1789137380192</v>
      </c>
      <c r="I60" s="59">
        <f t="shared" si="6"/>
        <v>447.53846153846155</v>
      </c>
      <c r="J60" s="60">
        <f t="shared" si="7"/>
        <v>466.18589743589746</v>
      </c>
      <c r="K60" s="60">
        <f t="shared" si="8"/>
        <v>471.72972972972974</v>
      </c>
      <c r="L60" s="60">
        <f t="shared" si="9"/>
        <v>472.75189599133262</v>
      </c>
      <c r="M60" s="62">
        <f t="shared" si="10"/>
        <v>499.54207212364054</v>
      </c>
      <c r="N60" s="59">
        <f t="shared" si="11"/>
        <v>749.46765884373212</v>
      </c>
      <c r="O60" s="62">
        <f t="shared" si="12"/>
        <v>999.29021179164283</v>
      </c>
      <c r="P60" s="59">
        <f t="shared" si="13"/>
        <v>709.27410617551459</v>
      </c>
      <c r="Q60" s="62">
        <f t="shared" si="14"/>
        <v>945.69880823401945</v>
      </c>
      <c r="R60" s="63">
        <f t="shared" si="15"/>
        <v>707.74054054054056</v>
      </c>
      <c r="S60" s="61">
        <f t="shared" si="16"/>
        <v>943.65405405405409</v>
      </c>
      <c r="T60" s="59">
        <f t="shared" si="17"/>
        <v>699.42307692307691</v>
      </c>
      <c r="U60" s="62">
        <f t="shared" si="18"/>
        <v>932.56410256410254</v>
      </c>
      <c r="V60" s="63">
        <f t="shared" si="19"/>
        <v>680.16623376623374</v>
      </c>
      <c r="W60" s="62">
        <f t="shared" si="20"/>
        <v>906.88831168831166</v>
      </c>
      <c r="X60" s="59">
        <f t="shared" si="21"/>
        <v>671.44615384615383</v>
      </c>
      <c r="Y60" s="62">
        <f t="shared" si="22"/>
        <v>895.26153846153841</v>
      </c>
      <c r="Z60" s="64">
        <f t="shared" si="23"/>
        <v>596.84102564102557</v>
      </c>
    </row>
    <row r="61" spans="1:26" s="2" customFormat="1" x14ac:dyDescent="0.25">
      <c r="A61" s="56">
        <v>55</v>
      </c>
      <c r="B61" s="57">
        <v>893000</v>
      </c>
      <c r="C61" s="58">
        <f t="shared" si="0"/>
        <v>74416.666666666672</v>
      </c>
      <c r="D61" s="59">
        <f t="shared" si="1"/>
        <v>3421.4559386973178</v>
      </c>
      <c r="E61" s="60">
        <f t="shared" si="2"/>
        <v>3382.5757575757575</v>
      </c>
      <c r="F61" s="61">
        <f t="shared" si="3"/>
        <v>3111.4982578397212</v>
      </c>
      <c r="G61" s="61">
        <f t="shared" si="4"/>
        <v>2862.1794871794873</v>
      </c>
      <c r="H61" s="61">
        <f t="shared" si="5"/>
        <v>2853.0351437699683</v>
      </c>
      <c r="I61" s="59">
        <f t="shared" si="6"/>
        <v>457.94871794871796</v>
      </c>
      <c r="J61" s="60">
        <f t="shared" si="7"/>
        <v>477.02991452991455</v>
      </c>
      <c r="K61" s="60">
        <f t="shared" si="8"/>
        <v>482.70270270270271</v>
      </c>
      <c r="L61" s="60">
        <f t="shared" si="9"/>
        <v>483.7486457204767</v>
      </c>
      <c r="M61" s="62">
        <f t="shared" si="10"/>
        <v>511.16199198626214</v>
      </c>
      <c r="N61" s="59">
        <f t="shared" si="11"/>
        <v>766.89753863766464</v>
      </c>
      <c r="O61" s="62">
        <f t="shared" si="12"/>
        <v>1022.5300515168861</v>
      </c>
      <c r="P61" s="59">
        <f t="shared" si="13"/>
        <v>725.76923076923083</v>
      </c>
      <c r="Q61" s="62">
        <f t="shared" si="14"/>
        <v>967.69230769230774</v>
      </c>
      <c r="R61" s="63">
        <f t="shared" si="15"/>
        <v>724.2</v>
      </c>
      <c r="S61" s="61">
        <f t="shared" si="16"/>
        <v>965.6</v>
      </c>
      <c r="T61" s="59">
        <f t="shared" si="17"/>
        <v>715.68910256410254</v>
      </c>
      <c r="U61" s="62">
        <f t="shared" si="18"/>
        <v>954.25213675213672</v>
      </c>
      <c r="V61" s="63">
        <f t="shared" si="19"/>
        <v>695.98441558441561</v>
      </c>
      <c r="W61" s="62">
        <f t="shared" si="20"/>
        <v>927.97922077922078</v>
      </c>
      <c r="X61" s="59">
        <f t="shared" si="21"/>
        <v>687.06153846153848</v>
      </c>
      <c r="Y61" s="62">
        <f t="shared" si="22"/>
        <v>916.08205128205134</v>
      </c>
      <c r="Z61" s="64">
        <f t="shared" si="23"/>
        <v>610.7213675213676</v>
      </c>
    </row>
    <row r="62" spans="1:26" s="2" customFormat="1" x14ac:dyDescent="0.25">
      <c r="A62" s="56">
        <v>56</v>
      </c>
      <c r="B62" s="57">
        <v>913400</v>
      </c>
      <c r="C62" s="58">
        <f t="shared" si="0"/>
        <v>76116.666666666672</v>
      </c>
      <c r="D62" s="59">
        <f t="shared" si="1"/>
        <v>3499.6168582375481</v>
      </c>
      <c r="E62" s="60">
        <f t="shared" si="2"/>
        <v>3459.848484848485</v>
      </c>
      <c r="F62" s="61">
        <f t="shared" si="3"/>
        <v>3182.5783972125437</v>
      </c>
      <c r="G62" s="61">
        <f t="shared" si="4"/>
        <v>2927.5641025641025</v>
      </c>
      <c r="H62" s="61">
        <f t="shared" si="5"/>
        <v>2918.2108626198083</v>
      </c>
      <c r="I62" s="59">
        <f t="shared" si="6"/>
        <v>468.41025641025641</v>
      </c>
      <c r="J62" s="60">
        <f t="shared" si="7"/>
        <v>487.9273504273504</v>
      </c>
      <c r="K62" s="60">
        <f t="shared" si="8"/>
        <v>493.72972972972974</v>
      </c>
      <c r="L62" s="60">
        <f t="shared" si="9"/>
        <v>494.79956663055253</v>
      </c>
      <c r="M62" s="62">
        <f t="shared" si="10"/>
        <v>522.83915283342878</v>
      </c>
      <c r="N62" s="59">
        <f t="shared" si="11"/>
        <v>784.41327990841455</v>
      </c>
      <c r="O62" s="62">
        <f t="shared" si="12"/>
        <v>1045.8843732112193</v>
      </c>
      <c r="P62" s="59">
        <f t="shared" si="13"/>
        <v>742.34561213434449</v>
      </c>
      <c r="Q62" s="62">
        <f t="shared" si="14"/>
        <v>989.7941495124594</v>
      </c>
      <c r="R62" s="63">
        <f t="shared" si="15"/>
        <v>740.74054054054056</v>
      </c>
      <c r="S62" s="61">
        <f t="shared" si="16"/>
        <v>987.65405405405409</v>
      </c>
      <c r="T62" s="59">
        <f t="shared" si="17"/>
        <v>732.03525641025635</v>
      </c>
      <c r="U62" s="62">
        <f t="shared" si="18"/>
        <v>976.04700854700855</v>
      </c>
      <c r="V62" s="63">
        <f t="shared" si="19"/>
        <v>711.88051948051952</v>
      </c>
      <c r="W62" s="62">
        <f t="shared" si="20"/>
        <v>949.17402597402599</v>
      </c>
      <c r="X62" s="59">
        <f t="shared" si="21"/>
        <v>702.75384615384621</v>
      </c>
      <c r="Y62" s="62">
        <f t="shared" si="22"/>
        <v>937.00512820512824</v>
      </c>
      <c r="Z62" s="64">
        <f t="shared" si="23"/>
        <v>624.6700854700855</v>
      </c>
    </row>
    <row r="63" spans="1:26" s="2" customFormat="1" x14ac:dyDescent="0.25">
      <c r="A63" s="56">
        <v>57</v>
      </c>
      <c r="B63" s="57">
        <v>930600</v>
      </c>
      <c r="C63" s="58">
        <f t="shared" si="0"/>
        <v>77550</v>
      </c>
      <c r="D63" s="59">
        <f t="shared" si="1"/>
        <v>3565.5172413793102</v>
      </c>
      <c r="E63" s="60">
        <f t="shared" si="2"/>
        <v>3525</v>
      </c>
      <c r="F63" s="61">
        <f t="shared" si="3"/>
        <v>3242.5087108013936</v>
      </c>
      <c r="G63" s="61">
        <f t="shared" si="4"/>
        <v>2982.6923076923076</v>
      </c>
      <c r="H63" s="61">
        <f t="shared" si="5"/>
        <v>2973.1629392971245</v>
      </c>
      <c r="I63" s="59">
        <f t="shared" si="6"/>
        <v>477.23076923076923</v>
      </c>
      <c r="J63" s="60">
        <f t="shared" si="7"/>
        <v>497.11538461538464</v>
      </c>
      <c r="K63" s="60">
        <f t="shared" si="8"/>
        <v>503.02702702702703</v>
      </c>
      <c r="L63" s="60">
        <f t="shared" si="9"/>
        <v>504.11700975081254</v>
      </c>
      <c r="M63" s="62">
        <f t="shared" si="10"/>
        <v>532.68460217515747</v>
      </c>
      <c r="N63" s="59">
        <f t="shared" si="11"/>
        <v>799.18145392100746</v>
      </c>
      <c r="O63" s="62">
        <f t="shared" si="12"/>
        <v>1065.5752718946767</v>
      </c>
      <c r="P63" s="59">
        <f t="shared" si="13"/>
        <v>756.32177681473456</v>
      </c>
      <c r="Q63" s="62">
        <f t="shared" si="14"/>
        <v>1008.4290357529794</v>
      </c>
      <c r="R63" s="63">
        <f t="shared" si="15"/>
        <v>754.6864864864865</v>
      </c>
      <c r="S63" s="61">
        <f t="shared" si="16"/>
        <v>1006.2486486486487</v>
      </c>
      <c r="T63" s="59">
        <f t="shared" si="17"/>
        <v>745.81730769230762</v>
      </c>
      <c r="U63" s="62">
        <f t="shared" si="18"/>
        <v>994.42307692307691</v>
      </c>
      <c r="V63" s="63">
        <f>($B63+180)/1925*1.5</f>
        <v>725.28311688311692</v>
      </c>
      <c r="W63" s="62">
        <f>($B63+180)/1925*2</f>
        <v>967.04415584415585</v>
      </c>
      <c r="X63" s="59">
        <f t="shared" si="21"/>
        <v>715.98461538461538</v>
      </c>
      <c r="Y63" s="62">
        <f t="shared" si="22"/>
        <v>954.64615384615388</v>
      </c>
      <c r="Z63" s="64">
        <f t="shared" si="23"/>
        <v>636.43076923076922</v>
      </c>
    </row>
    <row r="64" spans="1:26" s="2" customFormat="1" x14ac:dyDescent="0.25">
      <c r="A64" s="56">
        <v>58</v>
      </c>
      <c r="B64" s="57">
        <v>948800</v>
      </c>
      <c r="C64" s="58">
        <f t="shared" si="0"/>
        <v>79066.666666666672</v>
      </c>
      <c r="D64" s="59">
        <f t="shared" si="1"/>
        <v>3635.2490421455936</v>
      </c>
      <c r="E64" s="60">
        <f t="shared" si="2"/>
        <v>3593.939393939394</v>
      </c>
      <c r="F64" s="61">
        <f t="shared" si="3"/>
        <v>3305.9233449477351</v>
      </c>
      <c r="G64" s="61">
        <f t="shared" si="4"/>
        <v>3041.0256410256411</v>
      </c>
      <c r="H64" s="61">
        <f t="shared" si="5"/>
        <v>3031.3099041533546</v>
      </c>
      <c r="I64" s="59">
        <f t="shared" si="6"/>
        <v>486.56410256410254</v>
      </c>
      <c r="J64" s="60">
        <f t="shared" si="7"/>
        <v>506.83760683760681</v>
      </c>
      <c r="K64" s="60">
        <f t="shared" si="8"/>
        <v>512.8648648648649</v>
      </c>
      <c r="L64" s="60">
        <f t="shared" si="9"/>
        <v>513.97616468039007</v>
      </c>
      <c r="M64" s="62">
        <f t="shared" si="10"/>
        <v>543.10246136233548</v>
      </c>
      <c r="N64" s="59">
        <f t="shared" si="11"/>
        <v>814.80824270177459</v>
      </c>
      <c r="O64" s="62">
        <f t="shared" si="12"/>
        <v>1086.4109902690327</v>
      </c>
      <c r="P64" s="59">
        <f t="shared" si="13"/>
        <v>771.11050920910077</v>
      </c>
      <c r="Q64" s="62">
        <f t="shared" si="14"/>
        <v>1028.1473456121344</v>
      </c>
      <c r="R64" s="63">
        <f t="shared" si="15"/>
        <v>769.44324324324316</v>
      </c>
      <c r="S64" s="61">
        <f t="shared" si="16"/>
        <v>1025.9243243243243</v>
      </c>
      <c r="T64" s="59">
        <f t="shared" si="17"/>
        <v>760.40064102564099</v>
      </c>
      <c r="U64" s="62">
        <f t="shared" si="18"/>
        <v>1013.8675213675214</v>
      </c>
      <c r="V64" s="63">
        <f t="shared" si="19"/>
        <v>739.46493506493505</v>
      </c>
      <c r="W64" s="62">
        <f t="shared" si="20"/>
        <v>985.95324675324673</v>
      </c>
      <c r="X64" s="59">
        <f t="shared" si="21"/>
        <v>729.98461538461538</v>
      </c>
      <c r="Y64" s="62">
        <f t="shared" si="22"/>
        <v>973.31282051282051</v>
      </c>
      <c r="Z64" s="64">
        <f t="shared" si="23"/>
        <v>648.87521367521367</v>
      </c>
    </row>
    <row r="65" spans="1:26" s="2" customFormat="1" x14ac:dyDescent="0.25">
      <c r="A65" s="56">
        <v>59</v>
      </c>
      <c r="B65" s="57">
        <v>967500</v>
      </c>
      <c r="C65" s="58">
        <f t="shared" si="0"/>
        <v>80625</v>
      </c>
      <c r="D65" s="59">
        <f t="shared" si="1"/>
        <v>3706.8965517241381</v>
      </c>
      <c r="E65" s="60">
        <f t="shared" si="2"/>
        <v>3664.7727272727275</v>
      </c>
      <c r="F65" s="61">
        <f t="shared" si="3"/>
        <v>3371.0801393728225</v>
      </c>
      <c r="G65" s="61">
        <f t="shared" si="4"/>
        <v>3100.9615384615386</v>
      </c>
      <c r="H65" s="61">
        <f t="shared" si="5"/>
        <v>3091.0543130990413</v>
      </c>
      <c r="I65" s="59">
        <f t="shared" si="6"/>
        <v>496.15384615384613</v>
      </c>
      <c r="J65" s="60">
        <f t="shared" si="7"/>
        <v>516.82692307692309</v>
      </c>
      <c r="K65" s="60">
        <f t="shared" si="8"/>
        <v>522.97297297297303</v>
      </c>
      <c r="L65" s="60">
        <f t="shared" si="9"/>
        <v>524.10617551462622</v>
      </c>
      <c r="M65" s="62">
        <f t="shared" si="10"/>
        <v>553.80652547223815</v>
      </c>
      <c r="N65" s="59">
        <f t="shared" si="11"/>
        <v>830.86433886662849</v>
      </c>
      <c r="O65" s="62">
        <f t="shared" si="12"/>
        <v>1107.8191184888381</v>
      </c>
      <c r="P65" s="59">
        <f t="shared" si="13"/>
        <v>786.30552546045499</v>
      </c>
      <c r="Q65" s="62">
        <f t="shared" si="14"/>
        <v>1048.4073672806066</v>
      </c>
      <c r="R65" s="63">
        <f t="shared" si="15"/>
        <v>784.60540540540546</v>
      </c>
      <c r="S65" s="61">
        <f t="shared" si="16"/>
        <v>1046.1405405405405</v>
      </c>
      <c r="T65" s="59">
        <f t="shared" si="17"/>
        <v>775.38461538461536</v>
      </c>
      <c r="U65" s="62">
        <f t="shared" si="18"/>
        <v>1033.8461538461538</v>
      </c>
      <c r="V65" s="63">
        <f t="shared" si="19"/>
        <v>754.0363636363636</v>
      </c>
      <c r="W65" s="62">
        <f t="shared" si="20"/>
        <v>1005.3818181818182</v>
      </c>
      <c r="X65" s="59">
        <f t="shared" si="21"/>
        <v>744.36923076923074</v>
      </c>
      <c r="Y65" s="62">
        <f t="shared" si="22"/>
        <v>992.49230769230769</v>
      </c>
      <c r="Z65" s="64">
        <f t="shared" si="23"/>
        <v>661.6615384615385</v>
      </c>
    </row>
    <row r="66" spans="1:26" s="2" customFormat="1" x14ac:dyDescent="0.25">
      <c r="A66" s="56">
        <v>60</v>
      </c>
      <c r="B66" s="57">
        <v>987300</v>
      </c>
      <c r="C66" s="58">
        <f t="shared" si="0"/>
        <v>82275</v>
      </c>
      <c r="D66" s="59">
        <f t="shared" si="1"/>
        <v>3782.7586206896553</v>
      </c>
      <c r="E66" s="60">
        <f t="shared" si="2"/>
        <v>3739.7727272727275</v>
      </c>
      <c r="F66" s="61">
        <f t="shared" si="3"/>
        <v>3440.0696864111496</v>
      </c>
      <c r="G66" s="61">
        <f t="shared" si="4"/>
        <v>3164.4230769230771</v>
      </c>
      <c r="H66" s="61">
        <f t="shared" si="5"/>
        <v>3154.3130990415334</v>
      </c>
      <c r="I66" s="59">
        <f t="shared" si="6"/>
        <v>506.30769230769232</v>
      </c>
      <c r="J66" s="60">
        <f t="shared" si="7"/>
        <v>527.40384615384619</v>
      </c>
      <c r="K66" s="60">
        <f t="shared" si="8"/>
        <v>533.67567567567562</v>
      </c>
      <c r="L66" s="60">
        <f t="shared" si="9"/>
        <v>534.83206933911163</v>
      </c>
      <c r="M66" s="62">
        <f t="shared" si="10"/>
        <v>565.14024041213509</v>
      </c>
      <c r="N66" s="59">
        <f t="shared" si="11"/>
        <v>847.864911276474</v>
      </c>
      <c r="O66" s="62">
        <f t="shared" si="12"/>
        <v>1130.4865483686319</v>
      </c>
      <c r="P66" s="59">
        <f t="shared" si="13"/>
        <v>802.3943661971831</v>
      </c>
      <c r="Q66" s="62">
        <f t="shared" si="14"/>
        <v>1069.8591549295775</v>
      </c>
      <c r="R66" s="63">
        <f t="shared" si="15"/>
        <v>800.65945945945941</v>
      </c>
      <c r="S66" s="61">
        <f t="shared" si="16"/>
        <v>1067.545945945946</v>
      </c>
      <c r="T66" s="59">
        <f t="shared" si="17"/>
        <v>791.25</v>
      </c>
      <c r="U66" s="62">
        <f t="shared" si="18"/>
        <v>1055</v>
      </c>
      <c r="V66" s="63">
        <f t="shared" si="19"/>
        <v>769.46493506493505</v>
      </c>
      <c r="W66" s="62">
        <f t="shared" si="20"/>
        <v>1025.9532467532467</v>
      </c>
      <c r="X66" s="59">
        <f t="shared" si="21"/>
        <v>759.59999999999991</v>
      </c>
      <c r="Y66" s="62">
        <f t="shared" si="22"/>
        <v>1012.8</v>
      </c>
      <c r="Z66" s="64">
        <f t="shared" si="23"/>
        <v>675.19999999999993</v>
      </c>
    </row>
    <row r="67" spans="1:26" s="2" customFormat="1" x14ac:dyDescent="0.25">
      <c r="A67" s="56">
        <v>61</v>
      </c>
      <c r="B67" s="57">
        <v>1006600</v>
      </c>
      <c r="C67" s="58">
        <f t="shared" si="0"/>
        <v>83883.333333333328</v>
      </c>
      <c r="D67" s="59">
        <f t="shared" si="1"/>
        <v>3856.7049808429119</v>
      </c>
      <c r="E67" s="60">
        <f t="shared" si="2"/>
        <v>3812.878787878788</v>
      </c>
      <c r="F67" s="61">
        <f t="shared" si="3"/>
        <v>3507.3170731707319</v>
      </c>
      <c r="G67" s="61">
        <f t="shared" si="4"/>
        <v>3226.2820512820513</v>
      </c>
      <c r="H67" s="61">
        <f t="shared" si="5"/>
        <v>3215.9744408945685</v>
      </c>
      <c r="I67" s="59">
        <f t="shared" si="6"/>
        <v>516.20512820512818</v>
      </c>
      <c r="J67" s="60">
        <f t="shared" si="7"/>
        <v>537.71367521367517</v>
      </c>
      <c r="K67" s="60">
        <f t="shared" si="8"/>
        <v>544.10810810810813</v>
      </c>
      <c r="L67" s="60">
        <f t="shared" si="9"/>
        <v>545.28710725893825</v>
      </c>
      <c r="M67" s="62">
        <f t="shared" si="10"/>
        <v>576.18775042930736</v>
      </c>
      <c r="N67" s="59">
        <f t="shared" si="11"/>
        <v>864.4361763022323</v>
      </c>
      <c r="O67" s="62">
        <f t="shared" si="12"/>
        <v>1152.5815684029765</v>
      </c>
      <c r="P67" s="59">
        <f t="shared" si="13"/>
        <v>818.07692307692309</v>
      </c>
      <c r="Q67" s="62">
        <f t="shared" si="14"/>
        <v>1090.7692307692307</v>
      </c>
      <c r="R67" s="63">
        <f t="shared" si="15"/>
        <v>816.30810810810806</v>
      </c>
      <c r="S67" s="61">
        <f t="shared" si="16"/>
        <v>1088.4108108108107</v>
      </c>
      <c r="T67" s="59">
        <f t="shared" si="17"/>
        <v>806.71474358974365</v>
      </c>
      <c r="U67" s="62">
        <f t="shared" si="18"/>
        <v>1075.6196581196582</v>
      </c>
      <c r="V67" s="63">
        <f t="shared" si="19"/>
        <v>784.50389610389607</v>
      </c>
      <c r="W67" s="62">
        <f t="shared" si="20"/>
        <v>1046.0051948051948</v>
      </c>
      <c r="X67" s="59">
        <f t="shared" si="21"/>
        <v>774.44615384615383</v>
      </c>
      <c r="Y67" s="62">
        <f t="shared" si="22"/>
        <v>1032.5948717948718</v>
      </c>
      <c r="Z67" s="64">
        <f t="shared" si="23"/>
        <v>688.39658119658122</v>
      </c>
    </row>
    <row r="68" spans="1:26" s="2" customFormat="1" x14ac:dyDescent="0.25">
      <c r="A68" s="56">
        <v>62</v>
      </c>
      <c r="B68" s="57">
        <v>1026700</v>
      </c>
      <c r="C68" s="58">
        <f t="shared" si="0"/>
        <v>85558.333333333328</v>
      </c>
      <c r="D68" s="59">
        <f t="shared" si="1"/>
        <v>3933.7164750957854</v>
      </c>
      <c r="E68" s="60">
        <f t="shared" si="2"/>
        <v>3889.0151515151515</v>
      </c>
      <c r="F68" s="61">
        <f t="shared" si="3"/>
        <v>3577.3519163763067</v>
      </c>
      <c r="G68" s="61">
        <f t="shared" si="4"/>
        <v>3290.7051282051284</v>
      </c>
      <c r="H68" s="61">
        <f t="shared" si="5"/>
        <v>3280.1916932907347</v>
      </c>
      <c r="I68" s="59">
        <f t="shared" si="6"/>
        <v>526.51282051282055</v>
      </c>
      <c r="J68" s="60">
        <f t="shared" si="7"/>
        <v>548.45085470085473</v>
      </c>
      <c r="K68" s="60">
        <f t="shared" si="8"/>
        <v>554.97297297297303</v>
      </c>
      <c r="L68" s="60">
        <f t="shared" si="9"/>
        <v>556.17551462621884</v>
      </c>
      <c r="M68" s="62">
        <f t="shared" si="10"/>
        <v>587.69318832283921</v>
      </c>
      <c r="N68" s="59">
        <f t="shared" si="11"/>
        <v>881.69433314253013</v>
      </c>
      <c r="O68" s="62">
        <f t="shared" si="12"/>
        <v>1175.5924441900402</v>
      </c>
      <c r="P68" s="59">
        <f t="shared" si="13"/>
        <v>834.40953412784393</v>
      </c>
      <c r="Q68" s="62">
        <f t="shared" si="14"/>
        <v>1112.5460455037919</v>
      </c>
      <c r="R68" s="63">
        <f t="shared" si="15"/>
        <v>832.60540540540546</v>
      </c>
      <c r="S68" s="61">
        <f t="shared" si="16"/>
        <v>1110.1405405405405</v>
      </c>
      <c r="T68" s="59">
        <f t="shared" si="17"/>
        <v>822.82051282051282</v>
      </c>
      <c r="U68" s="62">
        <f t="shared" si="18"/>
        <v>1097.0940170940171</v>
      </c>
      <c r="V68" s="63">
        <f t="shared" si="19"/>
        <v>800.16623376623374</v>
      </c>
      <c r="W68" s="62">
        <f t="shared" si="20"/>
        <v>1066.8883116883117</v>
      </c>
      <c r="X68" s="59">
        <f t="shared" si="21"/>
        <v>789.90769230769229</v>
      </c>
      <c r="Y68" s="62">
        <f t="shared" si="22"/>
        <v>1053.2102564102563</v>
      </c>
      <c r="Z68" s="64">
        <f t="shared" si="23"/>
        <v>702.14017094017083</v>
      </c>
    </row>
    <row r="69" spans="1:26" s="2" customFormat="1" x14ac:dyDescent="0.25">
      <c r="A69" s="56">
        <v>63</v>
      </c>
      <c r="B69" s="57">
        <v>1047800</v>
      </c>
      <c r="C69" s="58">
        <f t="shared" si="0"/>
        <v>87316.666666666672</v>
      </c>
      <c r="D69" s="59">
        <f t="shared" si="1"/>
        <v>4014.5593869731802</v>
      </c>
      <c r="E69" s="60">
        <f t="shared" si="2"/>
        <v>3968.939393939394</v>
      </c>
      <c r="F69" s="61">
        <f t="shared" si="3"/>
        <v>3650.8710801393727</v>
      </c>
      <c r="G69" s="61">
        <f t="shared" si="4"/>
        <v>3358.3333333333335</v>
      </c>
      <c r="H69" s="61">
        <f t="shared" si="5"/>
        <v>3347.6038338658145</v>
      </c>
      <c r="I69" s="59">
        <f t="shared" si="6"/>
        <v>537.33333333333337</v>
      </c>
      <c r="J69" s="60">
        <f t="shared" si="7"/>
        <v>559.72222222222217</v>
      </c>
      <c r="K69" s="60">
        <f t="shared" si="8"/>
        <v>566.37837837837833</v>
      </c>
      <c r="L69" s="60">
        <f t="shared" si="9"/>
        <v>567.6056338028169</v>
      </c>
      <c r="M69" s="62">
        <f t="shared" si="10"/>
        <v>599.77103606182027</v>
      </c>
      <c r="N69" s="59">
        <f t="shared" si="11"/>
        <v>899.81110475100172</v>
      </c>
      <c r="O69" s="62">
        <f t="shared" si="12"/>
        <v>1199.7481396680023</v>
      </c>
      <c r="P69" s="59">
        <f t="shared" si="13"/>
        <v>851.55471289274101</v>
      </c>
      <c r="Q69" s="62">
        <f t="shared" si="14"/>
        <v>1135.406283856988</v>
      </c>
      <c r="R69" s="63">
        <f t="shared" si="15"/>
        <v>849.71351351351359</v>
      </c>
      <c r="S69" s="61">
        <f t="shared" si="16"/>
        <v>1132.9513513513514</v>
      </c>
      <c r="T69" s="59">
        <f t="shared" si="17"/>
        <v>839.7275641025642</v>
      </c>
      <c r="U69" s="62">
        <f t="shared" si="18"/>
        <v>1119.6367521367522</v>
      </c>
      <c r="V69" s="63">
        <f t="shared" si="19"/>
        <v>816.60779220779227</v>
      </c>
      <c r="W69" s="62">
        <f t="shared" si="20"/>
        <v>1088.8103896103896</v>
      </c>
      <c r="X69" s="59">
        <f t="shared" si="21"/>
        <v>806.13846153846146</v>
      </c>
      <c r="Y69" s="62">
        <f t="shared" si="22"/>
        <v>1074.8512820512819</v>
      </c>
      <c r="Z69" s="64">
        <f t="shared" si="23"/>
        <v>716.56752136752129</v>
      </c>
    </row>
    <row r="70" spans="1:26" s="2" customFormat="1" x14ac:dyDescent="0.25">
      <c r="A70" s="56">
        <v>64</v>
      </c>
      <c r="B70" s="57">
        <v>1066700</v>
      </c>
      <c r="C70" s="58">
        <f t="shared" si="0"/>
        <v>88891.666666666672</v>
      </c>
      <c r="D70" s="59">
        <f t="shared" si="1"/>
        <v>4086.9731800766285</v>
      </c>
      <c r="E70" s="60">
        <f t="shared" si="2"/>
        <v>4040.530303030303</v>
      </c>
      <c r="F70" s="61">
        <f t="shared" si="3"/>
        <v>3716.7247386759582</v>
      </c>
      <c r="G70" s="61">
        <f t="shared" si="4"/>
        <v>3418.9102564102564</v>
      </c>
      <c r="H70" s="61">
        <f t="shared" si="5"/>
        <v>3407.9872204472845</v>
      </c>
      <c r="I70" s="59">
        <f t="shared" si="6"/>
        <v>547.02564102564099</v>
      </c>
      <c r="J70" s="60">
        <f t="shared" si="7"/>
        <v>569.8183760683761</v>
      </c>
      <c r="K70" s="60">
        <f t="shared" si="8"/>
        <v>576.59459459459458</v>
      </c>
      <c r="L70" s="60">
        <f t="shared" si="9"/>
        <v>577.84398699891653</v>
      </c>
      <c r="M70" s="62">
        <f t="shared" si="10"/>
        <v>610.58958214081281</v>
      </c>
      <c r="N70" s="59">
        <f t="shared" si="11"/>
        <v>916.03892386949053</v>
      </c>
      <c r="O70" s="62">
        <f t="shared" si="12"/>
        <v>1221.3852318259874</v>
      </c>
      <c r="P70" s="59">
        <f t="shared" si="13"/>
        <v>866.91224268689064</v>
      </c>
      <c r="Q70" s="62">
        <f t="shared" si="14"/>
        <v>1155.8829902491875</v>
      </c>
      <c r="R70" s="63">
        <f t="shared" si="15"/>
        <v>865.03783783783797</v>
      </c>
      <c r="S70" s="61">
        <f t="shared" si="16"/>
        <v>1153.3837837837839</v>
      </c>
      <c r="T70" s="59">
        <f t="shared" si="17"/>
        <v>854.87179487179492</v>
      </c>
      <c r="U70" s="62">
        <f t="shared" si="18"/>
        <v>1139.8290598290598</v>
      </c>
      <c r="V70" s="63">
        <f t="shared" si="19"/>
        <v>831.33506493506502</v>
      </c>
      <c r="W70" s="62">
        <f t="shared" si="20"/>
        <v>1108.4467532467534</v>
      </c>
      <c r="X70" s="59">
        <f t="shared" si="21"/>
        <v>820.676923076923</v>
      </c>
      <c r="Y70" s="62">
        <f t="shared" si="22"/>
        <v>1094.2358974358974</v>
      </c>
      <c r="Z70" s="64">
        <f t="shared" si="23"/>
        <v>729.49059829059831</v>
      </c>
    </row>
    <row r="71" spans="1:26" s="2" customFormat="1" x14ac:dyDescent="0.25">
      <c r="A71" s="56">
        <v>65</v>
      </c>
      <c r="B71" s="57">
        <v>1088200</v>
      </c>
      <c r="C71" s="58">
        <f t="shared" si="0"/>
        <v>90683.333333333328</v>
      </c>
      <c r="D71" s="59">
        <f t="shared" si="1"/>
        <v>4169.348659003831</v>
      </c>
      <c r="E71" s="60">
        <f t="shared" si="2"/>
        <v>4121.969696969697</v>
      </c>
      <c r="F71" s="61">
        <f t="shared" si="3"/>
        <v>3791.6376306620209</v>
      </c>
      <c r="G71" s="61">
        <f t="shared" si="4"/>
        <v>3487.8205128205127</v>
      </c>
      <c r="H71" s="61">
        <f t="shared" si="5"/>
        <v>3476.6773162939298</v>
      </c>
      <c r="I71" s="59">
        <f t="shared" si="6"/>
        <v>558.0512820512821</v>
      </c>
      <c r="J71" s="60">
        <f t="shared" si="7"/>
        <v>581.30341880341882</v>
      </c>
      <c r="K71" s="60">
        <f t="shared" si="8"/>
        <v>588.21621621621625</v>
      </c>
      <c r="L71" s="60">
        <f t="shared" si="9"/>
        <v>589.49079089924157</v>
      </c>
      <c r="M71" s="62">
        <f t="shared" si="10"/>
        <v>622.89639381797372</v>
      </c>
      <c r="N71" s="59">
        <f t="shared" si="11"/>
        <v>934.49914138523195</v>
      </c>
      <c r="O71" s="62">
        <f t="shared" si="12"/>
        <v>1245.9988551803092</v>
      </c>
      <c r="P71" s="59">
        <f t="shared" si="13"/>
        <v>884.3824485373782</v>
      </c>
      <c r="Q71" s="62">
        <f t="shared" si="14"/>
        <v>1179.1765980498376</v>
      </c>
      <c r="R71" s="63">
        <f>($B71+180)/1850*1.5</f>
        <v>882.47027027027025</v>
      </c>
      <c r="S71" s="61">
        <f t="shared" si="16"/>
        <v>1176.627027027027</v>
      </c>
      <c r="T71" s="59">
        <f t="shared" si="17"/>
        <v>872.09935897435889</v>
      </c>
      <c r="U71" s="62">
        <f t="shared" si="18"/>
        <v>1162.7991452991453</v>
      </c>
      <c r="V71" s="63">
        <f t="shared" si="19"/>
        <v>848.08831168831171</v>
      </c>
      <c r="W71" s="62">
        <f t="shared" si="20"/>
        <v>1130.7844155844157</v>
      </c>
      <c r="X71" s="59">
        <f t="shared" si="21"/>
        <v>837.21538461538455</v>
      </c>
      <c r="Y71" s="62">
        <f t="shared" si="22"/>
        <v>1116.2871794871794</v>
      </c>
      <c r="Z71" s="64">
        <f t="shared" si="23"/>
        <v>744.19145299145293</v>
      </c>
    </row>
    <row r="72" spans="1:26" s="2" customFormat="1" x14ac:dyDescent="0.25">
      <c r="A72" s="56">
        <v>66</v>
      </c>
      <c r="B72" s="57">
        <v>1109800</v>
      </c>
      <c r="C72" s="58">
        <f t="shared" ref="C72:C86" si="24">B72/12</f>
        <v>92483.333333333328</v>
      </c>
      <c r="D72" s="59">
        <f t="shared" ref="D72:D86" si="25">B72/261</f>
        <v>4252.1072796934868</v>
      </c>
      <c r="E72" s="60">
        <f t="shared" ref="E72:E86" si="26">B72/264</f>
        <v>4203.787878787879</v>
      </c>
      <c r="F72" s="61">
        <f t="shared" ref="F72:F86" si="27">B72/287</f>
        <v>3866.8989547038327</v>
      </c>
      <c r="G72" s="61">
        <f t="shared" ref="G72:G86" si="28">B72/312</f>
        <v>3557.0512820512822</v>
      </c>
      <c r="H72" s="61">
        <f t="shared" ref="H72:H86" si="29">B72/313</f>
        <v>3545.6869009584666</v>
      </c>
      <c r="I72" s="59">
        <f t="shared" ref="I72:I86" si="30">$B72/1950</f>
        <v>569.12820512820508</v>
      </c>
      <c r="J72" s="60">
        <f t="shared" ref="J72:J86" si="31">$B72/1872</f>
        <v>592.84188034188037</v>
      </c>
      <c r="K72" s="60">
        <f t="shared" ref="K72:K86" si="32">$B72/1850</f>
        <v>599.89189189189187</v>
      </c>
      <c r="L72" s="60">
        <f t="shared" ref="L72:L86" si="33">$B72/1846</f>
        <v>601.19176598049842</v>
      </c>
      <c r="M72" s="62">
        <f t="shared" ref="M72:M86" si="34">$B72/1747</f>
        <v>635.26044647967944</v>
      </c>
      <c r="N72" s="59">
        <f t="shared" ref="N72:N86" si="35">(B72+180)/1747*1.5</f>
        <v>953.04522037779043</v>
      </c>
      <c r="O72" s="62">
        <f t="shared" ref="O72:O86" si="36">(B72+180)/1747*2</f>
        <v>1270.7269605037206</v>
      </c>
      <c r="P72" s="59">
        <f t="shared" ref="P72:P86" si="37">(B72+180)/1846*1.5</f>
        <v>901.93391115926329</v>
      </c>
      <c r="Q72" s="62">
        <f t="shared" ref="Q72:Q86" si="38">(B72+180)/1846*2</f>
        <v>1202.5785482123511</v>
      </c>
      <c r="R72" s="63">
        <f t="shared" ref="R72:R86" si="39">($B72+180)/1850*1.5</f>
        <v>899.98378378378379</v>
      </c>
      <c r="S72" s="61">
        <f t="shared" ref="S72:S86" si="40">($B72+180)/1850*2</f>
        <v>1199.9783783783785</v>
      </c>
      <c r="T72" s="59">
        <f t="shared" ref="T72:T86" si="41">(B72+180)/1872*1.5</f>
        <v>889.40705128205127</v>
      </c>
      <c r="U72" s="62">
        <f t="shared" ref="U72:U86" si="42">(B72+180)/1872*2</f>
        <v>1185.8760683760684</v>
      </c>
      <c r="V72" s="63">
        <f t="shared" ref="V72:V86" si="43">($B72+180)/1925*1.5</f>
        <v>864.91948051948043</v>
      </c>
      <c r="W72" s="62">
        <f t="shared" ref="W72:W86" si="44">($B72+180)/1925*2</f>
        <v>1153.225974025974</v>
      </c>
      <c r="X72" s="59">
        <f t="shared" ref="X72:X86" si="45">($B72+180)/1950*1.5</f>
        <v>853.83076923076919</v>
      </c>
      <c r="Y72" s="62">
        <f t="shared" ref="Y72:Y86" si="46">($B72+180)/1950*2</f>
        <v>1138.4410256410256</v>
      </c>
      <c r="Z72" s="64">
        <f t="shared" ref="Z72:Z86" si="47">(($B72+180)/1950)/3*4</f>
        <v>758.96068376068376</v>
      </c>
    </row>
    <row r="73" spans="1:26" s="2" customFormat="1" x14ac:dyDescent="0.25">
      <c r="A73" s="56">
        <v>67</v>
      </c>
      <c r="B73" s="57">
        <v>1131400</v>
      </c>
      <c r="C73" s="58">
        <f t="shared" si="24"/>
        <v>94283.333333333328</v>
      </c>
      <c r="D73" s="59">
        <f t="shared" si="25"/>
        <v>4334.8659003831417</v>
      </c>
      <c r="E73" s="60">
        <f t="shared" si="26"/>
        <v>4285.606060606061</v>
      </c>
      <c r="F73" s="61">
        <f t="shared" si="27"/>
        <v>3942.1602787456445</v>
      </c>
      <c r="G73" s="61">
        <f t="shared" si="28"/>
        <v>3626.2820512820513</v>
      </c>
      <c r="H73" s="61">
        <f t="shared" si="29"/>
        <v>3614.6964856230034</v>
      </c>
      <c r="I73" s="59">
        <f t="shared" si="30"/>
        <v>580.20512820512818</v>
      </c>
      <c r="J73" s="60">
        <f t="shared" si="31"/>
        <v>604.38034188034192</v>
      </c>
      <c r="K73" s="60">
        <f t="shared" si="32"/>
        <v>611.56756756756761</v>
      </c>
      <c r="L73" s="60">
        <f t="shared" si="33"/>
        <v>612.89274106175515</v>
      </c>
      <c r="M73" s="62">
        <f t="shared" si="34"/>
        <v>647.62449914138529</v>
      </c>
      <c r="N73" s="59">
        <f t="shared" si="35"/>
        <v>971.59129937034925</v>
      </c>
      <c r="O73" s="62">
        <f t="shared" si="36"/>
        <v>1295.4550658271323</v>
      </c>
      <c r="P73" s="59">
        <f t="shared" si="37"/>
        <v>919.48537378114838</v>
      </c>
      <c r="Q73" s="62">
        <f t="shared" si="38"/>
        <v>1225.9804983748645</v>
      </c>
      <c r="R73" s="63">
        <f t="shared" si="39"/>
        <v>917.49729729729734</v>
      </c>
      <c r="S73" s="61">
        <f t="shared" si="40"/>
        <v>1223.3297297297297</v>
      </c>
      <c r="T73" s="59">
        <f t="shared" si="41"/>
        <v>906.71474358974365</v>
      </c>
      <c r="U73" s="62">
        <f t="shared" si="42"/>
        <v>1208.9529914529915</v>
      </c>
      <c r="V73" s="63">
        <f t="shared" si="43"/>
        <v>881.75064935064938</v>
      </c>
      <c r="W73" s="62">
        <f t="shared" si="44"/>
        <v>1175.6675324675325</v>
      </c>
      <c r="X73" s="59">
        <f t="shared" si="45"/>
        <v>870.44615384615383</v>
      </c>
      <c r="Y73" s="62">
        <f t="shared" si="46"/>
        <v>1160.5948717948718</v>
      </c>
      <c r="Z73" s="64">
        <f t="shared" si="47"/>
        <v>773.72991452991448</v>
      </c>
    </row>
    <row r="74" spans="1:26" s="2" customFormat="1" x14ac:dyDescent="0.25">
      <c r="A74" s="56">
        <v>68</v>
      </c>
      <c r="B74" s="57">
        <v>1153900</v>
      </c>
      <c r="C74" s="58">
        <f t="shared" si="24"/>
        <v>96158.333333333328</v>
      </c>
      <c r="D74" s="59">
        <f t="shared" si="25"/>
        <v>4421.0727969348663</v>
      </c>
      <c r="E74" s="60">
        <f t="shared" si="26"/>
        <v>4370.833333333333</v>
      </c>
      <c r="F74" s="61">
        <f t="shared" si="27"/>
        <v>4020.5574912891984</v>
      </c>
      <c r="G74" s="61">
        <f t="shared" si="28"/>
        <v>3698.397435897436</v>
      </c>
      <c r="H74" s="61">
        <f t="shared" si="29"/>
        <v>3686.5814696485622</v>
      </c>
      <c r="I74" s="59">
        <f t="shared" si="30"/>
        <v>591.74358974358972</v>
      </c>
      <c r="J74" s="60">
        <f t="shared" si="31"/>
        <v>616.39957264957263</v>
      </c>
      <c r="K74" s="60">
        <f t="shared" si="32"/>
        <v>623.72972972972968</v>
      </c>
      <c r="L74" s="60">
        <f t="shared" si="33"/>
        <v>625.08125677139765</v>
      </c>
      <c r="M74" s="62">
        <f t="shared" si="34"/>
        <v>660.50372066399541</v>
      </c>
      <c r="N74" s="59">
        <f t="shared" si="35"/>
        <v>990.91013165426443</v>
      </c>
      <c r="O74" s="62">
        <f t="shared" si="36"/>
        <v>1321.2135088723526</v>
      </c>
      <c r="P74" s="59">
        <f t="shared" si="37"/>
        <v>937.76814734561208</v>
      </c>
      <c r="Q74" s="62">
        <f t="shared" si="38"/>
        <v>1250.3575297941495</v>
      </c>
      <c r="R74" s="63">
        <f t="shared" si="39"/>
        <v>935.74054054054056</v>
      </c>
      <c r="S74" s="61">
        <f t="shared" si="40"/>
        <v>1247.6540540540541</v>
      </c>
      <c r="T74" s="59">
        <f t="shared" si="41"/>
        <v>924.74358974358961</v>
      </c>
      <c r="U74" s="62">
        <f t="shared" si="42"/>
        <v>1232.9914529914529</v>
      </c>
      <c r="V74" s="63">
        <f t="shared" si="43"/>
        <v>899.2831168831168</v>
      </c>
      <c r="W74" s="62">
        <f t="shared" si="44"/>
        <v>1199.0441558441557</v>
      </c>
      <c r="X74" s="59">
        <f t="shared" si="45"/>
        <v>887.7538461538461</v>
      </c>
      <c r="Y74" s="62">
        <f t="shared" si="46"/>
        <v>1183.6717948717949</v>
      </c>
      <c r="Z74" s="64">
        <f t="shared" si="47"/>
        <v>789.11452991452995</v>
      </c>
    </row>
    <row r="75" spans="1:26" s="2" customFormat="1" x14ac:dyDescent="0.25">
      <c r="A75" s="56">
        <v>69</v>
      </c>
      <c r="B75" s="57">
        <v>1176600</v>
      </c>
      <c r="C75" s="58">
        <f t="shared" si="24"/>
        <v>98050</v>
      </c>
      <c r="D75" s="59">
        <f t="shared" si="25"/>
        <v>4508.045977011494</v>
      </c>
      <c r="E75" s="60">
        <f t="shared" si="26"/>
        <v>4456.818181818182</v>
      </c>
      <c r="F75" s="61">
        <f t="shared" si="27"/>
        <v>4099.6515679442509</v>
      </c>
      <c r="G75" s="61">
        <f t="shared" si="28"/>
        <v>3771.1538461538462</v>
      </c>
      <c r="H75" s="61">
        <f t="shared" si="29"/>
        <v>3759.1054313099044</v>
      </c>
      <c r="I75" s="59">
        <f t="shared" si="30"/>
        <v>603.38461538461536</v>
      </c>
      <c r="J75" s="60">
        <f t="shared" si="31"/>
        <v>628.52564102564099</v>
      </c>
      <c r="K75" s="60">
        <f t="shared" si="32"/>
        <v>636</v>
      </c>
      <c r="L75" s="60">
        <f t="shared" si="33"/>
        <v>637.37811484290353</v>
      </c>
      <c r="M75" s="62">
        <f t="shared" si="34"/>
        <v>673.49742415569551</v>
      </c>
      <c r="N75" s="59">
        <f t="shared" si="35"/>
        <v>1010.4006868918145</v>
      </c>
      <c r="O75" s="62">
        <f t="shared" si="36"/>
        <v>1347.2009158557528</v>
      </c>
      <c r="P75" s="59">
        <f t="shared" si="37"/>
        <v>956.21343445287107</v>
      </c>
      <c r="Q75" s="62">
        <f t="shared" si="38"/>
        <v>1274.9512459371615</v>
      </c>
      <c r="R75" s="63">
        <f t="shared" si="39"/>
        <v>954.14594594594587</v>
      </c>
      <c r="S75" s="61">
        <f t="shared" si="40"/>
        <v>1272.1945945945945</v>
      </c>
      <c r="T75" s="59">
        <f t="shared" si="41"/>
        <v>942.93269230769238</v>
      </c>
      <c r="U75" s="62">
        <f t="shared" si="42"/>
        <v>1257.2435897435898</v>
      </c>
      <c r="V75" s="63">
        <f t="shared" si="43"/>
        <v>916.97142857142853</v>
      </c>
      <c r="W75" s="62">
        <f t="shared" si="44"/>
        <v>1222.6285714285714</v>
      </c>
      <c r="X75" s="59">
        <f t="shared" si="45"/>
        <v>905.21538461538466</v>
      </c>
      <c r="Y75" s="62">
        <f t="shared" si="46"/>
        <v>1206.9538461538461</v>
      </c>
      <c r="Z75" s="64">
        <f t="shared" si="47"/>
        <v>804.63589743589739</v>
      </c>
    </row>
    <row r="76" spans="1:26" s="2" customFormat="1" x14ac:dyDescent="0.25">
      <c r="A76" s="56">
        <v>70</v>
      </c>
      <c r="B76" s="57">
        <v>1199500</v>
      </c>
      <c r="C76" s="58">
        <f t="shared" si="24"/>
        <v>99958.333333333328</v>
      </c>
      <c r="D76" s="59">
        <f t="shared" si="25"/>
        <v>4595.7854406130264</v>
      </c>
      <c r="E76" s="60">
        <f t="shared" si="26"/>
        <v>4543.560606060606</v>
      </c>
      <c r="F76" s="61">
        <f t="shared" si="27"/>
        <v>4179.4425087108011</v>
      </c>
      <c r="G76" s="61">
        <f t="shared" si="28"/>
        <v>3844.5512820512822</v>
      </c>
      <c r="H76" s="61">
        <f t="shared" si="29"/>
        <v>3832.2683706070288</v>
      </c>
      <c r="I76" s="59">
        <f t="shared" si="30"/>
        <v>615.12820512820508</v>
      </c>
      <c r="J76" s="60">
        <f t="shared" si="31"/>
        <v>640.758547008547</v>
      </c>
      <c r="K76" s="60">
        <f t="shared" si="32"/>
        <v>648.37837837837833</v>
      </c>
      <c r="L76" s="60">
        <f t="shared" si="33"/>
        <v>649.78331527627302</v>
      </c>
      <c r="M76" s="62">
        <f t="shared" si="34"/>
        <v>686.60560961648537</v>
      </c>
      <c r="N76" s="59">
        <f t="shared" si="35"/>
        <v>1030.0629650829994</v>
      </c>
      <c r="O76" s="62">
        <f t="shared" si="36"/>
        <v>1373.4172867773325</v>
      </c>
      <c r="P76" s="59">
        <f t="shared" si="37"/>
        <v>974.82123510292513</v>
      </c>
      <c r="Q76" s="62">
        <f t="shared" si="38"/>
        <v>1299.7616468039002</v>
      </c>
      <c r="R76" s="63">
        <f t="shared" si="39"/>
        <v>972.71351351351359</v>
      </c>
      <c r="S76" s="61">
        <f t="shared" si="40"/>
        <v>1296.9513513513514</v>
      </c>
      <c r="T76" s="59">
        <f t="shared" si="41"/>
        <v>961.28205128205127</v>
      </c>
      <c r="U76" s="62">
        <f t="shared" si="42"/>
        <v>1281.7094017094016</v>
      </c>
      <c r="V76" s="63">
        <f t="shared" si="43"/>
        <v>934.81558441558445</v>
      </c>
      <c r="W76" s="62">
        <f t="shared" si="44"/>
        <v>1246.4207792207792</v>
      </c>
      <c r="X76" s="59">
        <f t="shared" si="45"/>
        <v>922.83076923076919</v>
      </c>
      <c r="Y76" s="62">
        <f t="shared" si="46"/>
        <v>1230.4410256410256</v>
      </c>
      <c r="Z76" s="64">
        <f t="shared" si="47"/>
        <v>820.29401709401702</v>
      </c>
    </row>
    <row r="77" spans="1:26" s="2" customFormat="1" x14ac:dyDescent="0.25">
      <c r="A77" s="56">
        <v>71</v>
      </c>
      <c r="B77" s="57">
        <v>1223300</v>
      </c>
      <c r="C77" s="58">
        <f t="shared" si="24"/>
        <v>101941.66666666667</v>
      </c>
      <c r="D77" s="59">
        <f t="shared" si="25"/>
        <v>4686.9731800766285</v>
      </c>
      <c r="E77" s="60">
        <f t="shared" si="26"/>
        <v>4633.712121212121</v>
      </c>
      <c r="F77" s="61">
        <f t="shared" si="27"/>
        <v>4262.3693379790939</v>
      </c>
      <c r="G77" s="61">
        <f t="shared" si="28"/>
        <v>3920.8333333333335</v>
      </c>
      <c r="H77" s="61">
        <f t="shared" si="29"/>
        <v>3908.3067092651759</v>
      </c>
      <c r="I77" s="59">
        <f t="shared" si="30"/>
        <v>627.33333333333337</v>
      </c>
      <c r="J77" s="60">
        <f t="shared" si="31"/>
        <v>653.47222222222217</v>
      </c>
      <c r="K77" s="60">
        <f t="shared" si="32"/>
        <v>661.24324324324323</v>
      </c>
      <c r="L77" s="60">
        <f t="shared" si="33"/>
        <v>662.67605633802816</v>
      </c>
      <c r="M77" s="62">
        <f t="shared" si="34"/>
        <v>700.22896393817973</v>
      </c>
      <c r="N77" s="59">
        <f t="shared" si="35"/>
        <v>1050.4979965655409</v>
      </c>
      <c r="O77" s="62">
        <f t="shared" si="36"/>
        <v>1400.6639954207212</v>
      </c>
      <c r="P77" s="59">
        <f t="shared" si="37"/>
        <v>994.16034669555791</v>
      </c>
      <c r="Q77" s="62">
        <f t="shared" si="38"/>
        <v>1325.5471289274105</v>
      </c>
      <c r="R77" s="63">
        <f t="shared" si="39"/>
        <v>992.01081081081088</v>
      </c>
      <c r="S77" s="61">
        <f t="shared" si="40"/>
        <v>1322.6810810810812</v>
      </c>
      <c r="T77" s="59">
        <f t="shared" si="41"/>
        <v>980.3525641025642</v>
      </c>
      <c r="U77" s="62">
        <f t="shared" si="42"/>
        <v>1307.1367521367522</v>
      </c>
      <c r="V77" s="63">
        <f t="shared" si="43"/>
        <v>953.36103896103896</v>
      </c>
      <c r="W77" s="62">
        <f t="shared" si="44"/>
        <v>1271.1480519480519</v>
      </c>
      <c r="X77" s="59">
        <f t="shared" si="45"/>
        <v>941.13846153846146</v>
      </c>
      <c r="Y77" s="62">
        <f t="shared" si="46"/>
        <v>1254.8512820512819</v>
      </c>
      <c r="Z77" s="64">
        <f t="shared" si="47"/>
        <v>836.56752136752129</v>
      </c>
    </row>
    <row r="78" spans="1:26" s="2" customFormat="1" x14ac:dyDescent="0.25">
      <c r="A78" s="56">
        <v>72</v>
      </c>
      <c r="B78" s="57">
        <v>1247200</v>
      </c>
      <c r="C78" s="58">
        <f t="shared" si="24"/>
        <v>103933.33333333333</v>
      </c>
      <c r="D78" s="59">
        <f t="shared" si="25"/>
        <v>4778.5440613026822</v>
      </c>
      <c r="E78" s="60">
        <f t="shared" si="26"/>
        <v>4724.242424242424</v>
      </c>
      <c r="F78" s="61">
        <f t="shared" si="27"/>
        <v>4345.6445993031357</v>
      </c>
      <c r="G78" s="61">
        <f t="shared" si="28"/>
        <v>3997.4358974358975</v>
      </c>
      <c r="H78" s="61">
        <f t="shared" si="29"/>
        <v>3984.6645367412139</v>
      </c>
      <c r="I78" s="59">
        <f t="shared" si="30"/>
        <v>639.58974358974353</v>
      </c>
      <c r="J78" s="60">
        <f t="shared" si="31"/>
        <v>666.23931623931628</v>
      </c>
      <c r="K78" s="60">
        <f t="shared" si="32"/>
        <v>674.16216216216219</v>
      </c>
      <c r="L78" s="60">
        <f t="shared" si="33"/>
        <v>675.62296858071511</v>
      </c>
      <c r="M78" s="62">
        <f t="shared" si="34"/>
        <v>713.90955924441903</v>
      </c>
      <c r="N78" s="59">
        <f t="shared" si="35"/>
        <v>1071.0188895248998</v>
      </c>
      <c r="O78" s="62">
        <f t="shared" si="36"/>
        <v>1428.0251860331998</v>
      </c>
      <c r="P78" s="59">
        <f t="shared" si="37"/>
        <v>1013.5807150595883</v>
      </c>
      <c r="Q78" s="62">
        <f t="shared" si="38"/>
        <v>1351.4409534127844</v>
      </c>
      <c r="R78" s="63">
        <f t="shared" si="39"/>
        <v>1011.3891891891892</v>
      </c>
      <c r="S78" s="61">
        <f t="shared" si="40"/>
        <v>1348.5189189189189</v>
      </c>
      <c r="T78" s="59">
        <f t="shared" si="41"/>
        <v>999.50320512820508</v>
      </c>
      <c r="U78" s="62">
        <f t="shared" si="42"/>
        <v>1332.6709401709402</v>
      </c>
      <c r="V78" s="63">
        <f t="shared" si="43"/>
        <v>971.9844155844155</v>
      </c>
      <c r="W78" s="62">
        <f t="shared" si="44"/>
        <v>1295.9792207792207</v>
      </c>
      <c r="X78" s="59">
        <f t="shared" si="45"/>
        <v>959.52307692307681</v>
      </c>
      <c r="Y78" s="62">
        <f t="shared" si="46"/>
        <v>1279.3641025641025</v>
      </c>
      <c r="Z78" s="64">
        <f t="shared" si="47"/>
        <v>852.90940170940166</v>
      </c>
    </row>
    <row r="79" spans="1:26" s="2" customFormat="1" x14ac:dyDescent="0.25">
      <c r="A79" s="56">
        <v>73</v>
      </c>
      <c r="B79" s="57">
        <v>1271900</v>
      </c>
      <c r="C79" s="58">
        <f t="shared" si="24"/>
        <v>105991.66666666667</v>
      </c>
      <c r="D79" s="59">
        <f t="shared" si="25"/>
        <v>4873.1800766283523</v>
      </c>
      <c r="E79" s="60">
        <f t="shared" si="26"/>
        <v>4817.80303030303</v>
      </c>
      <c r="F79" s="61">
        <f t="shared" si="27"/>
        <v>4431.707317073171</v>
      </c>
      <c r="G79" s="61">
        <f t="shared" si="28"/>
        <v>4076.602564102564</v>
      </c>
      <c r="H79" s="61">
        <f t="shared" si="29"/>
        <v>4063.5782747603835</v>
      </c>
      <c r="I79" s="59">
        <f t="shared" si="30"/>
        <v>652.25641025641028</v>
      </c>
      <c r="J79" s="60">
        <f t="shared" si="31"/>
        <v>679.43376068376074</v>
      </c>
      <c r="K79" s="60">
        <f t="shared" si="32"/>
        <v>687.51351351351354</v>
      </c>
      <c r="L79" s="60">
        <f t="shared" si="33"/>
        <v>689.00325027085592</v>
      </c>
      <c r="M79" s="62">
        <f t="shared" si="34"/>
        <v>728.04808242701779</v>
      </c>
      <c r="N79" s="59">
        <f t="shared" si="35"/>
        <v>1092.2266742987981</v>
      </c>
      <c r="O79" s="62">
        <f t="shared" si="36"/>
        <v>1456.3022323983973</v>
      </c>
      <c r="P79" s="59">
        <f t="shared" si="37"/>
        <v>1033.6511375947996</v>
      </c>
      <c r="Q79" s="62">
        <f t="shared" si="38"/>
        <v>1378.201516793066</v>
      </c>
      <c r="R79" s="63">
        <f t="shared" si="39"/>
        <v>1031.4162162162161</v>
      </c>
      <c r="S79" s="61">
        <f t="shared" si="40"/>
        <v>1375.2216216216216</v>
      </c>
      <c r="T79" s="59">
        <f t="shared" si="41"/>
        <v>1019.2948717948718</v>
      </c>
      <c r="U79" s="62">
        <f t="shared" si="42"/>
        <v>1359.0598290598291</v>
      </c>
      <c r="V79" s="63">
        <f t="shared" si="43"/>
        <v>991.23116883116882</v>
      </c>
      <c r="W79" s="62">
        <f t="shared" si="44"/>
        <v>1321.6415584415583</v>
      </c>
      <c r="X79" s="59">
        <f t="shared" si="45"/>
        <v>978.52307692307704</v>
      </c>
      <c r="Y79" s="62">
        <f t="shared" si="46"/>
        <v>1304.697435897436</v>
      </c>
      <c r="Z79" s="64">
        <f t="shared" si="47"/>
        <v>869.79829059829069</v>
      </c>
    </row>
    <row r="80" spans="1:26" s="2" customFormat="1" x14ac:dyDescent="0.25">
      <c r="A80" s="56">
        <v>74</v>
      </c>
      <c r="B80" s="57">
        <v>1297100</v>
      </c>
      <c r="C80" s="58">
        <f t="shared" si="24"/>
        <v>108091.66666666667</v>
      </c>
      <c r="D80" s="59">
        <f t="shared" si="25"/>
        <v>4969.7318007662834</v>
      </c>
      <c r="E80" s="60">
        <f t="shared" si="26"/>
        <v>4913.257575757576</v>
      </c>
      <c r="F80" s="61">
        <f t="shared" si="27"/>
        <v>4519.5121951219517</v>
      </c>
      <c r="G80" s="61">
        <f t="shared" si="28"/>
        <v>4157.3717948717949</v>
      </c>
      <c r="H80" s="61">
        <f t="shared" si="29"/>
        <v>4144.0894568690092</v>
      </c>
      <c r="I80" s="59">
        <f t="shared" si="30"/>
        <v>665.17948717948718</v>
      </c>
      <c r="J80" s="60">
        <f t="shared" si="31"/>
        <v>692.89529914529919</v>
      </c>
      <c r="K80" s="60">
        <f t="shared" si="32"/>
        <v>701.1351351351351</v>
      </c>
      <c r="L80" s="60">
        <f t="shared" si="33"/>
        <v>702.65438786565551</v>
      </c>
      <c r="M80" s="62">
        <f t="shared" si="34"/>
        <v>742.4728105323411</v>
      </c>
      <c r="N80" s="59">
        <f t="shared" si="35"/>
        <v>1113.8637664567832</v>
      </c>
      <c r="O80" s="62">
        <f t="shared" si="36"/>
        <v>1485.1516886090442</v>
      </c>
      <c r="P80" s="59">
        <f t="shared" si="37"/>
        <v>1054.1278439869989</v>
      </c>
      <c r="Q80" s="62">
        <f t="shared" si="38"/>
        <v>1405.5037919826652</v>
      </c>
      <c r="R80" s="63">
        <f t="shared" si="39"/>
        <v>1051.8486486486486</v>
      </c>
      <c r="S80" s="61">
        <f t="shared" si="40"/>
        <v>1402.4648648648649</v>
      </c>
      <c r="T80" s="59">
        <f t="shared" si="41"/>
        <v>1039.4871794871794</v>
      </c>
      <c r="U80" s="62">
        <f t="shared" si="42"/>
        <v>1385.982905982906</v>
      </c>
      <c r="V80" s="63">
        <f t="shared" si="43"/>
        <v>1010.8675324675324</v>
      </c>
      <c r="W80" s="62">
        <f t="shared" si="44"/>
        <v>1347.8233766233766</v>
      </c>
      <c r="X80" s="59">
        <f t="shared" si="45"/>
        <v>997.90769230769229</v>
      </c>
      <c r="Y80" s="62">
        <f t="shared" si="46"/>
        <v>1330.5435897435898</v>
      </c>
      <c r="Z80" s="64">
        <f t="shared" si="47"/>
        <v>887.02905982905986</v>
      </c>
    </row>
    <row r="81" spans="1:26" s="2" customFormat="1" x14ac:dyDescent="0.25">
      <c r="A81" s="56">
        <v>75</v>
      </c>
      <c r="B81" s="57">
        <v>1322700</v>
      </c>
      <c r="C81" s="58">
        <f t="shared" si="24"/>
        <v>110225</v>
      </c>
      <c r="D81" s="59">
        <f t="shared" si="25"/>
        <v>5067.8160919540232</v>
      </c>
      <c r="E81" s="60">
        <f t="shared" si="26"/>
        <v>5010.227272727273</v>
      </c>
      <c r="F81" s="61">
        <f t="shared" si="27"/>
        <v>4608.7108013937286</v>
      </c>
      <c r="G81" s="61">
        <f t="shared" si="28"/>
        <v>4239.4230769230771</v>
      </c>
      <c r="H81" s="61">
        <f t="shared" si="29"/>
        <v>4225.8785942492013</v>
      </c>
      <c r="I81" s="59">
        <f t="shared" si="30"/>
        <v>678.30769230769226</v>
      </c>
      <c r="J81" s="60">
        <f t="shared" si="31"/>
        <v>706.57051282051282</v>
      </c>
      <c r="K81" s="60">
        <f t="shared" si="32"/>
        <v>714.97297297297303</v>
      </c>
      <c r="L81" s="60">
        <f t="shared" si="33"/>
        <v>716.52221018418197</v>
      </c>
      <c r="M81" s="62">
        <f t="shared" si="34"/>
        <v>757.12650257584426</v>
      </c>
      <c r="N81" s="59">
        <f t="shared" si="35"/>
        <v>1135.8443045220376</v>
      </c>
      <c r="O81" s="62">
        <f t="shared" si="36"/>
        <v>1514.4590726960503</v>
      </c>
      <c r="P81" s="59">
        <f t="shared" si="37"/>
        <v>1074.9295774647887</v>
      </c>
      <c r="Q81" s="62">
        <f t="shared" si="38"/>
        <v>1433.2394366197184</v>
      </c>
      <c r="R81" s="63">
        <f t="shared" si="39"/>
        <v>1072.6054054054055</v>
      </c>
      <c r="S81" s="61">
        <f t="shared" si="40"/>
        <v>1430.1405405405405</v>
      </c>
      <c r="T81" s="59">
        <f t="shared" si="41"/>
        <v>1060</v>
      </c>
      <c r="U81" s="62">
        <f t="shared" si="42"/>
        <v>1413.3333333333333</v>
      </c>
      <c r="V81" s="63">
        <f t="shared" si="43"/>
        <v>1030.8155844155845</v>
      </c>
      <c r="W81" s="62">
        <f t="shared" si="44"/>
        <v>1374.4207792207792</v>
      </c>
      <c r="X81" s="59">
        <f t="shared" si="45"/>
        <v>1017.5999999999999</v>
      </c>
      <c r="Y81" s="62">
        <f t="shared" si="46"/>
        <v>1356.8</v>
      </c>
      <c r="Z81" s="64">
        <f t="shared" si="47"/>
        <v>904.5333333333333</v>
      </c>
    </row>
    <row r="82" spans="1:26" s="2" customFormat="1" x14ac:dyDescent="0.25">
      <c r="A82" s="56">
        <v>76</v>
      </c>
      <c r="B82" s="57">
        <v>1349100</v>
      </c>
      <c r="C82" s="58">
        <f t="shared" si="24"/>
        <v>112425</v>
      </c>
      <c r="D82" s="59">
        <f t="shared" si="25"/>
        <v>5168.9655172413795</v>
      </c>
      <c r="E82" s="60">
        <f t="shared" si="26"/>
        <v>5110.227272727273</v>
      </c>
      <c r="F82" s="61">
        <f t="shared" si="27"/>
        <v>4700.6968641114981</v>
      </c>
      <c r="G82" s="61">
        <f t="shared" si="28"/>
        <v>4324.0384615384619</v>
      </c>
      <c r="H82" s="61">
        <f t="shared" si="29"/>
        <v>4310.2236421725238</v>
      </c>
      <c r="I82" s="59">
        <f t="shared" si="30"/>
        <v>691.84615384615381</v>
      </c>
      <c r="J82" s="60">
        <f t="shared" si="31"/>
        <v>720.67307692307691</v>
      </c>
      <c r="K82" s="60">
        <f t="shared" si="32"/>
        <v>729.24324324324323</v>
      </c>
      <c r="L82" s="60">
        <f t="shared" si="33"/>
        <v>730.82340195016252</v>
      </c>
      <c r="M82" s="62">
        <f t="shared" si="34"/>
        <v>772.23812249570688</v>
      </c>
      <c r="N82" s="59">
        <f t="shared" si="35"/>
        <v>1158.5117344018317</v>
      </c>
      <c r="O82" s="62">
        <f t="shared" si="36"/>
        <v>1544.6823125357755</v>
      </c>
      <c r="P82" s="59">
        <f t="shared" si="37"/>
        <v>1096.3813651137593</v>
      </c>
      <c r="Q82" s="62">
        <f t="shared" si="38"/>
        <v>1461.8418201516793</v>
      </c>
      <c r="R82" s="63">
        <f t="shared" si="39"/>
        <v>1094.0108108108109</v>
      </c>
      <c r="S82" s="61">
        <f t="shared" si="40"/>
        <v>1458.6810810810812</v>
      </c>
      <c r="T82" s="59">
        <f t="shared" si="41"/>
        <v>1081.1538461538462</v>
      </c>
      <c r="U82" s="62">
        <f t="shared" si="42"/>
        <v>1441.5384615384614</v>
      </c>
      <c r="V82" s="63">
        <f t="shared" si="43"/>
        <v>1051.3870129870131</v>
      </c>
      <c r="W82" s="62">
        <f t="shared" si="44"/>
        <v>1401.8493506493508</v>
      </c>
      <c r="X82" s="59">
        <f t="shared" si="45"/>
        <v>1037.9076923076923</v>
      </c>
      <c r="Y82" s="62">
        <f t="shared" si="46"/>
        <v>1383.876923076923</v>
      </c>
      <c r="Z82" s="64">
        <f t="shared" si="47"/>
        <v>922.5846153846154</v>
      </c>
    </row>
    <row r="83" spans="1:26" s="2" customFormat="1" x14ac:dyDescent="0.25">
      <c r="A83" s="56">
        <v>77</v>
      </c>
      <c r="B83" s="57">
        <v>1375300</v>
      </c>
      <c r="C83" s="58">
        <f t="shared" si="24"/>
        <v>114608.33333333333</v>
      </c>
      <c r="D83" s="59">
        <f t="shared" si="25"/>
        <v>5269.348659003831</v>
      </c>
      <c r="E83" s="60">
        <f t="shared" si="26"/>
        <v>5209.469696969697</v>
      </c>
      <c r="F83" s="61">
        <f t="shared" si="27"/>
        <v>4791.9860627177704</v>
      </c>
      <c r="G83" s="61">
        <f t="shared" si="28"/>
        <v>4408.0128205128203</v>
      </c>
      <c r="H83" s="61">
        <f t="shared" si="29"/>
        <v>4393.9297124600635</v>
      </c>
      <c r="I83" s="59">
        <f t="shared" si="30"/>
        <v>705.28205128205127</v>
      </c>
      <c r="J83" s="60">
        <f t="shared" si="31"/>
        <v>734.66880341880346</v>
      </c>
      <c r="K83" s="60">
        <f t="shared" si="32"/>
        <v>743.40540540540542</v>
      </c>
      <c r="L83" s="60">
        <f t="shared" si="33"/>
        <v>745.01625135427958</v>
      </c>
      <c r="M83" s="62">
        <f t="shared" si="34"/>
        <v>787.23526044647963</v>
      </c>
      <c r="N83" s="59">
        <f t="shared" si="35"/>
        <v>1181.0074413279908</v>
      </c>
      <c r="O83" s="62">
        <f t="shared" si="36"/>
        <v>1574.676588437321</v>
      </c>
      <c r="P83" s="59">
        <f t="shared" si="37"/>
        <v>1117.6706392199351</v>
      </c>
      <c r="Q83" s="62">
        <f t="shared" si="38"/>
        <v>1490.2275189599134</v>
      </c>
      <c r="R83" s="63">
        <f t="shared" si="39"/>
        <v>1115.254054054054</v>
      </c>
      <c r="S83" s="61">
        <f t="shared" si="40"/>
        <v>1487.0054054054053</v>
      </c>
      <c r="T83" s="59">
        <f t="shared" si="41"/>
        <v>1102.147435897436</v>
      </c>
      <c r="U83" s="62">
        <f t="shared" si="42"/>
        <v>1469.5299145299145</v>
      </c>
      <c r="V83" s="63">
        <f t="shared" si="43"/>
        <v>1071.8025974025975</v>
      </c>
      <c r="W83" s="62">
        <f t="shared" si="44"/>
        <v>1429.0701298701299</v>
      </c>
      <c r="X83" s="59">
        <f t="shared" si="45"/>
        <v>1058.0615384615385</v>
      </c>
      <c r="Y83" s="62">
        <f t="shared" si="46"/>
        <v>1410.748717948718</v>
      </c>
      <c r="Z83" s="64">
        <f t="shared" si="47"/>
        <v>940.49914529914531</v>
      </c>
    </row>
    <row r="84" spans="1:26" s="2" customFormat="1" x14ac:dyDescent="0.25">
      <c r="A84" s="56">
        <v>78</v>
      </c>
      <c r="B84" s="57">
        <v>1402700</v>
      </c>
      <c r="C84" s="58">
        <f t="shared" si="24"/>
        <v>116891.66666666667</v>
      </c>
      <c r="D84" s="59">
        <f t="shared" si="25"/>
        <v>5374.3295019157085</v>
      </c>
      <c r="E84" s="60">
        <f t="shared" si="26"/>
        <v>5313.257575757576</v>
      </c>
      <c r="F84" s="61">
        <f t="shared" si="27"/>
        <v>4887.4564459930316</v>
      </c>
      <c r="G84" s="61">
        <f t="shared" si="28"/>
        <v>4495.833333333333</v>
      </c>
      <c r="H84" s="61">
        <f t="shared" si="29"/>
        <v>4481.4696485622999</v>
      </c>
      <c r="I84" s="59">
        <f t="shared" si="30"/>
        <v>719.33333333333337</v>
      </c>
      <c r="J84" s="60">
        <f t="shared" si="31"/>
        <v>749.30555555555554</v>
      </c>
      <c r="K84" s="60">
        <f t="shared" si="32"/>
        <v>758.21621621621625</v>
      </c>
      <c r="L84" s="60">
        <f t="shared" si="33"/>
        <v>759.85915492957747</v>
      </c>
      <c r="M84" s="62">
        <f t="shared" si="34"/>
        <v>802.91929021179169</v>
      </c>
      <c r="N84" s="59">
        <f t="shared" si="35"/>
        <v>1204.5334859759589</v>
      </c>
      <c r="O84" s="62">
        <f t="shared" si="36"/>
        <v>1606.0446479679451</v>
      </c>
      <c r="P84" s="59">
        <f t="shared" si="37"/>
        <v>1139.9349945828819</v>
      </c>
      <c r="Q84" s="62">
        <f t="shared" si="38"/>
        <v>1519.9133261105092</v>
      </c>
      <c r="R84" s="63">
        <f t="shared" si="39"/>
        <v>1137.4702702702702</v>
      </c>
      <c r="S84" s="61">
        <f t="shared" si="40"/>
        <v>1516.627027027027</v>
      </c>
      <c r="T84" s="59">
        <f t="shared" si="41"/>
        <v>1124.102564102564</v>
      </c>
      <c r="U84" s="62">
        <f t="shared" si="42"/>
        <v>1498.8034188034187</v>
      </c>
      <c r="V84" s="63">
        <f t="shared" si="43"/>
        <v>1093.1532467532468</v>
      </c>
      <c r="W84" s="62">
        <f t="shared" si="44"/>
        <v>1457.5376623376624</v>
      </c>
      <c r="X84" s="59">
        <f t="shared" si="45"/>
        <v>1079.1384615384613</v>
      </c>
      <c r="Y84" s="62">
        <f t="shared" si="46"/>
        <v>1438.8512820512819</v>
      </c>
      <c r="Z84" s="64">
        <f t="shared" si="47"/>
        <v>959.23418803418792</v>
      </c>
    </row>
    <row r="85" spans="1:26" s="2" customFormat="1" x14ac:dyDescent="0.25">
      <c r="A85" s="56">
        <v>79</v>
      </c>
      <c r="B85" s="67">
        <v>1430600</v>
      </c>
      <c r="C85" s="58">
        <f t="shared" si="24"/>
        <v>119216.66666666667</v>
      </c>
      <c r="D85" s="59">
        <f t="shared" si="25"/>
        <v>5481.2260536398471</v>
      </c>
      <c r="E85" s="60">
        <f t="shared" si="26"/>
        <v>5418.939393939394</v>
      </c>
      <c r="F85" s="61">
        <f t="shared" si="27"/>
        <v>4984.6689895470381</v>
      </c>
      <c r="G85" s="61">
        <f t="shared" si="28"/>
        <v>4585.2564102564102</v>
      </c>
      <c r="H85" s="61">
        <f t="shared" si="29"/>
        <v>4570.6070287539933</v>
      </c>
      <c r="I85" s="59">
        <f t="shared" si="30"/>
        <v>733.64102564102564</v>
      </c>
      <c r="J85" s="60">
        <f t="shared" si="31"/>
        <v>764.20940170940173</v>
      </c>
      <c r="K85" s="60">
        <f t="shared" si="32"/>
        <v>773.29729729729729</v>
      </c>
      <c r="L85" s="60">
        <f t="shared" si="33"/>
        <v>774.97291440953416</v>
      </c>
      <c r="M85" s="62">
        <f t="shared" si="34"/>
        <v>818.8895248998283</v>
      </c>
      <c r="N85" s="59">
        <f t="shared" si="35"/>
        <v>1228.4888380080138</v>
      </c>
      <c r="O85" s="62">
        <f t="shared" si="36"/>
        <v>1637.9851173440184</v>
      </c>
      <c r="P85" s="59">
        <f t="shared" si="37"/>
        <v>1162.605633802817</v>
      </c>
      <c r="Q85" s="62">
        <f t="shared" si="38"/>
        <v>1550.1408450704225</v>
      </c>
      <c r="R85" s="63">
        <f t="shared" si="39"/>
        <v>1160.0918918918919</v>
      </c>
      <c r="S85" s="61">
        <f t="shared" si="40"/>
        <v>1546.7891891891893</v>
      </c>
      <c r="T85" s="59">
        <f t="shared" si="41"/>
        <v>1146.4583333333333</v>
      </c>
      <c r="U85" s="62">
        <f t="shared" si="42"/>
        <v>1528.6111111111111</v>
      </c>
      <c r="V85" s="63">
        <f t="shared" si="43"/>
        <v>1114.8935064935065</v>
      </c>
      <c r="W85" s="62">
        <f t="shared" si="44"/>
        <v>1486.5246753246754</v>
      </c>
      <c r="X85" s="59">
        <f t="shared" si="45"/>
        <v>1100.5999999999999</v>
      </c>
      <c r="Y85" s="62">
        <f t="shared" si="46"/>
        <v>1467.4666666666667</v>
      </c>
      <c r="Z85" s="64">
        <f t="shared" si="47"/>
        <v>978.31111111111113</v>
      </c>
    </row>
    <row r="86" spans="1:26" s="2" customFormat="1" ht="15.75" thickBot="1" x14ac:dyDescent="0.3">
      <c r="A86" s="68">
        <v>80</v>
      </c>
      <c r="B86" s="69">
        <v>1458800</v>
      </c>
      <c r="C86" s="70">
        <f t="shared" si="24"/>
        <v>121566.66666666667</v>
      </c>
      <c r="D86" s="71">
        <f t="shared" si="25"/>
        <v>5589.2720306513411</v>
      </c>
      <c r="E86" s="72">
        <f t="shared" si="26"/>
        <v>5525.757575757576</v>
      </c>
      <c r="F86" s="73">
        <f t="shared" si="27"/>
        <v>5082.9268292682927</v>
      </c>
      <c r="G86" s="73">
        <f t="shared" si="28"/>
        <v>4675.6410256410254</v>
      </c>
      <c r="H86" s="73">
        <f t="shared" si="29"/>
        <v>4660.7028753993609</v>
      </c>
      <c r="I86" s="71">
        <f t="shared" si="30"/>
        <v>748.10256410256409</v>
      </c>
      <c r="J86" s="72">
        <f t="shared" si="31"/>
        <v>779.27350427350427</v>
      </c>
      <c r="K86" s="72">
        <f t="shared" si="32"/>
        <v>788.54054054054052</v>
      </c>
      <c r="L86" s="72">
        <f t="shared" si="33"/>
        <v>790.24918743228602</v>
      </c>
      <c r="M86" s="74">
        <f t="shared" si="34"/>
        <v>835.03148254149971</v>
      </c>
      <c r="N86" s="71">
        <f t="shared" si="35"/>
        <v>1252.7017744705208</v>
      </c>
      <c r="O86" s="74">
        <f t="shared" si="36"/>
        <v>1670.2690326273612</v>
      </c>
      <c r="P86" s="71">
        <f t="shared" si="37"/>
        <v>1185.5200433369446</v>
      </c>
      <c r="Q86" s="74">
        <f t="shared" si="38"/>
        <v>1580.6933911159263</v>
      </c>
      <c r="R86" s="75">
        <f t="shared" si="39"/>
        <v>1182.9567567567569</v>
      </c>
      <c r="S86" s="73">
        <f t="shared" si="40"/>
        <v>1577.2756756756758</v>
      </c>
      <c r="T86" s="71">
        <f t="shared" si="41"/>
        <v>1169.0544871794871</v>
      </c>
      <c r="U86" s="74">
        <f t="shared" si="42"/>
        <v>1558.7393162393162</v>
      </c>
      <c r="V86" s="75">
        <f t="shared" si="43"/>
        <v>1136.8675324675323</v>
      </c>
      <c r="W86" s="74">
        <f t="shared" si="44"/>
        <v>1515.8233766233766</v>
      </c>
      <c r="X86" s="71">
        <f t="shared" si="45"/>
        <v>1122.2923076923078</v>
      </c>
      <c r="Y86" s="74">
        <f t="shared" si="46"/>
        <v>1496.3897435897436</v>
      </c>
      <c r="Z86" s="76">
        <f t="shared" si="47"/>
        <v>997.5931623931624</v>
      </c>
    </row>
    <row r="87" spans="1:26" s="2" customFormat="1" x14ac:dyDescent="0.25"/>
    <row r="88" spans="1:26" s="2" customFormat="1" x14ac:dyDescent="0.25"/>
  </sheetData>
  <mergeCells count="9">
    <mergeCell ref="D4:H4"/>
    <mergeCell ref="I4:M4"/>
    <mergeCell ref="N4:Y4"/>
    <mergeCell ref="D5:H5"/>
    <mergeCell ref="N5:O5"/>
    <mergeCell ref="P5:Q5"/>
    <mergeCell ref="R5:S5"/>
    <mergeCell ref="T5:U5"/>
    <mergeCell ref="V5:W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Knut Kvamsdahl</dc:creator>
  <cp:lastModifiedBy>Knut Kvamsdahl</cp:lastModifiedBy>
  <dcterms:created xsi:type="dcterms:W3CDTF">2025-05-05T06:25:01Z</dcterms:created>
  <dcterms:modified xsi:type="dcterms:W3CDTF">2025-05-05T06:25:50Z</dcterms:modified>
</cp:coreProperties>
</file>